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3" yWindow="-103" windowWidth="16663" windowHeight="8863"/>
  </bookViews>
  <sheets>
    <sheet name="Capa" sheetId="4" r:id="rId1"/>
    <sheet name="Crit 1" sheetId="1" r:id="rId2"/>
    <sheet name="Crit 2" sheetId="5" r:id="rId3"/>
    <sheet name="Crit 3" sheetId="6" r:id="rId4"/>
    <sheet name="Crit 4" sheetId="7" r:id="rId5"/>
    <sheet name="Crit 5" sheetId="8" r:id="rId6"/>
    <sheet name="Crit 6" sheetId="9" r:id="rId7"/>
    <sheet name="Crit 7" sheetId="10" r:id="rId8"/>
    <sheet name="Notas" sheetId="3" r:id="rId9"/>
  </sheets>
  <calcPr calcId="145621"/>
</workbook>
</file>

<file path=xl/calcChain.xml><?xml version="1.0" encoding="utf-8"?>
<calcChain xmlns="http://schemas.openxmlformats.org/spreadsheetml/2006/main">
  <c r="B30" i="10" l="1"/>
  <c r="B31" i="10" s="1"/>
  <c r="B32" i="10" s="1"/>
  <c r="B33" i="10" s="1"/>
  <c r="B34" i="10" s="1"/>
  <c r="B35" i="10" s="1"/>
  <c r="B36" i="10" s="1"/>
  <c r="B37" i="10" s="1"/>
  <c r="B38" i="10" s="1"/>
  <c r="J16" i="4" l="1"/>
  <c r="J15" i="4"/>
  <c r="J14" i="4"/>
  <c r="J13" i="4"/>
  <c r="J12" i="4"/>
  <c r="J11" i="4"/>
  <c r="I16" i="4"/>
  <c r="I15" i="4"/>
  <c r="I14" i="4"/>
  <c r="I13" i="4"/>
  <c r="I12" i="4"/>
  <c r="I11" i="4"/>
  <c r="H16" i="4"/>
  <c r="H15" i="4"/>
  <c r="H14" i="4"/>
  <c r="H13" i="4"/>
  <c r="H12" i="4"/>
  <c r="H11" i="4"/>
  <c r="A30" i="10" l="1"/>
  <c r="A13" i="10"/>
  <c r="B197" i="10"/>
  <c r="A197" i="10" s="1"/>
  <c r="B195" i="10"/>
  <c r="A195" i="10" s="1"/>
  <c r="B191" i="10"/>
  <c r="A191" i="10" s="1"/>
  <c r="B188" i="10"/>
  <c r="A188" i="10" s="1"/>
  <c r="B187" i="10"/>
  <c r="A187" i="10" s="1"/>
  <c r="B186" i="10"/>
  <c r="A186" i="10" s="1"/>
  <c r="B183" i="10"/>
  <c r="A183" i="10" s="1"/>
  <c r="B179" i="10"/>
  <c r="A179" i="10" s="1"/>
  <c r="B175" i="10"/>
  <c r="A175" i="10" s="1"/>
  <c r="B174" i="10"/>
  <c r="A174" i="10" s="1"/>
  <c r="B173" i="10"/>
  <c r="A173" i="10" s="1"/>
  <c r="B170" i="10"/>
  <c r="A170" i="10" s="1"/>
  <c r="B167" i="10"/>
  <c r="A167" i="10" s="1"/>
  <c r="B165" i="10"/>
  <c r="A165" i="10" s="1"/>
  <c r="B162" i="10"/>
  <c r="A162" i="10" s="1"/>
  <c r="B161" i="10"/>
  <c r="A161" i="10" s="1"/>
  <c r="B160" i="10"/>
  <c r="A160" i="10" s="1"/>
  <c r="B158" i="10"/>
  <c r="A158" i="10" s="1"/>
  <c r="B155" i="10"/>
  <c r="A155" i="10" s="1"/>
  <c r="B153" i="10"/>
  <c r="A153" i="10" s="1"/>
  <c r="B148" i="10"/>
  <c r="A148" i="10" s="1"/>
  <c r="B147" i="10"/>
  <c r="A147" i="10" s="1"/>
  <c r="B146" i="10"/>
  <c r="A146" i="10" s="1"/>
  <c r="B145" i="10"/>
  <c r="A145" i="10" s="1"/>
  <c r="B144" i="10"/>
  <c r="A144" i="10" s="1"/>
  <c r="B141" i="10"/>
  <c r="A141" i="10" s="1"/>
  <c r="B137" i="10"/>
  <c r="A137" i="10" s="1"/>
  <c r="B133" i="10"/>
  <c r="A133" i="10" s="1"/>
  <c r="B132" i="10"/>
  <c r="A132" i="10" s="1"/>
  <c r="B131" i="10"/>
  <c r="A131" i="10" s="1"/>
  <c r="B129" i="10"/>
  <c r="A129" i="10" s="1"/>
  <c r="B127" i="10"/>
  <c r="A127" i="10" s="1"/>
  <c r="B125" i="10"/>
  <c r="A125" i="10" s="1"/>
  <c r="B121" i="10"/>
  <c r="A121" i="10" s="1"/>
  <c r="B120" i="10"/>
  <c r="A120" i="10" s="1"/>
  <c r="B119" i="10"/>
  <c r="A119" i="10" s="1"/>
  <c r="B115" i="10"/>
  <c r="A115" i="10" s="1"/>
  <c r="B109" i="10"/>
  <c r="A109" i="10" s="1"/>
  <c r="B107" i="10"/>
  <c r="A107" i="10" s="1"/>
  <c r="B102" i="10"/>
  <c r="A102" i="10" s="1"/>
  <c r="B101" i="10"/>
  <c r="A101" i="10" s="1"/>
  <c r="B100" i="10"/>
  <c r="A100" i="10" s="1"/>
  <c r="B97" i="10"/>
  <c r="A97" i="10" s="1"/>
  <c r="B93" i="10"/>
  <c r="A93" i="10" s="1"/>
  <c r="B91" i="10"/>
  <c r="A91" i="10" s="1"/>
  <c r="B88" i="10"/>
  <c r="A88" i="10" s="1"/>
  <c r="B87" i="10"/>
  <c r="A87" i="10" s="1"/>
  <c r="B86" i="10"/>
  <c r="A86" i="10" s="1"/>
  <c r="B85" i="10"/>
  <c r="A85" i="10" s="1"/>
  <c r="B84" i="10"/>
  <c r="A84" i="10" s="1"/>
  <c r="B81" i="10"/>
  <c r="A81" i="10" s="1"/>
  <c r="B75" i="10"/>
  <c r="A75" i="10" s="1"/>
  <c r="B71" i="10"/>
  <c r="A71" i="10" s="1"/>
  <c r="B67" i="10"/>
  <c r="A67" i="10" s="1"/>
  <c r="B66" i="10"/>
  <c r="A66" i="10" s="1"/>
  <c r="B65" i="10"/>
  <c r="A65" i="10" s="1"/>
  <c r="B63" i="10"/>
  <c r="A63" i="10" s="1"/>
  <c r="B60" i="10"/>
  <c r="B61" i="10" s="1"/>
  <c r="A61" i="10" s="1"/>
  <c r="B56" i="10"/>
  <c r="A56" i="10" s="1"/>
  <c r="B51" i="10"/>
  <c r="A51" i="10" s="1"/>
  <c r="B50" i="10"/>
  <c r="A50" i="10" s="1"/>
  <c r="B49" i="10"/>
  <c r="A49" i="10" s="1"/>
  <c r="B39" i="10"/>
  <c r="A39" i="10" s="1"/>
  <c r="A31" i="10"/>
  <c r="B26" i="10"/>
  <c r="A26" i="10" s="1"/>
  <c r="B22" i="10"/>
  <c r="A22" i="10" s="1"/>
  <c r="B17" i="10"/>
  <c r="A17" i="10" s="1"/>
  <c r="B16" i="10"/>
  <c r="A16" i="10" s="1"/>
  <c r="B15" i="10"/>
  <c r="A15" i="10" s="1"/>
  <c r="B13" i="10"/>
  <c r="B9" i="10"/>
  <c r="A9" i="10" s="1"/>
  <c r="B8" i="10"/>
  <c r="A8" i="10" s="1"/>
  <c r="B7" i="10"/>
  <c r="A7" i="10" s="1"/>
  <c r="B6" i="10"/>
  <c r="A6" i="10" s="1"/>
  <c r="B5" i="10"/>
  <c r="A5" i="10" s="1"/>
  <c r="B4" i="10"/>
  <c r="A4" i="10" s="1"/>
  <c r="B3" i="10"/>
  <c r="A3" i="10" s="1"/>
  <c r="B145" i="9"/>
  <c r="A145" i="9" s="1"/>
  <c r="B143" i="9"/>
  <c r="B144" i="9" s="1"/>
  <c r="A144" i="9" s="1"/>
  <c r="B140" i="9"/>
  <c r="B141" i="9" s="1"/>
  <c r="B137" i="9"/>
  <c r="B138" i="9" s="1"/>
  <c r="B133" i="9"/>
  <c r="B134" i="9" s="1"/>
  <c r="B132" i="9"/>
  <c r="A132" i="9" s="1"/>
  <c r="B131" i="9"/>
  <c r="A131" i="9" s="1"/>
  <c r="B129" i="9"/>
  <c r="B130" i="9" s="1"/>
  <c r="A130" i="9" s="1"/>
  <c r="B126" i="9"/>
  <c r="B127" i="9" s="1"/>
  <c r="B124" i="9"/>
  <c r="B125" i="9" s="1"/>
  <c r="A125" i="9" s="1"/>
  <c r="B121" i="9"/>
  <c r="A121" i="9" s="1"/>
  <c r="B120" i="9"/>
  <c r="A120" i="9" s="1"/>
  <c r="B119" i="9"/>
  <c r="A119" i="9" s="1"/>
  <c r="B115" i="9"/>
  <c r="B116" i="9" s="1"/>
  <c r="B112" i="9"/>
  <c r="B113" i="9" s="1"/>
  <c r="B110" i="9"/>
  <c r="A110" i="9" s="1"/>
  <c r="B107" i="9"/>
  <c r="B108" i="9" s="1"/>
  <c r="B106" i="9"/>
  <c r="A106" i="9" s="1"/>
  <c r="B105" i="9"/>
  <c r="A105" i="9" s="1"/>
  <c r="B104" i="9"/>
  <c r="A104" i="9" s="1"/>
  <c r="B103" i="9"/>
  <c r="A103" i="9" s="1"/>
  <c r="B98" i="9"/>
  <c r="A98" i="9" s="1"/>
  <c r="B92" i="9"/>
  <c r="A92" i="9" s="1"/>
  <c r="B86" i="9"/>
  <c r="B81" i="9"/>
  <c r="A81" i="9" s="1"/>
  <c r="B80" i="9"/>
  <c r="A80" i="9" s="1"/>
  <c r="B79" i="9"/>
  <c r="A79" i="9" s="1"/>
  <c r="B74" i="9"/>
  <c r="A74" i="9" s="1"/>
  <c r="B70" i="9"/>
  <c r="A70" i="9" s="1"/>
  <c r="B67" i="9"/>
  <c r="A67" i="9" s="1"/>
  <c r="B62" i="9"/>
  <c r="A62" i="9" s="1"/>
  <c r="B61" i="9"/>
  <c r="A61" i="9" s="1"/>
  <c r="B60" i="9"/>
  <c r="A60" i="9" s="1"/>
  <c r="B55" i="9"/>
  <c r="A55" i="9" s="1"/>
  <c r="B50" i="9"/>
  <c r="A50" i="9" s="1"/>
  <c r="B47" i="9"/>
  <c r="A47" i="9" s="1"/>
  <c r="B46" i="9"/>
  <c r="A46" i="9" s="1"/>
  <c r="B44" i="9"/>
  <c r="A44" i="9" s="1"/>
  <c r="B43" i="9"/>
  <c r="A43" i="9" s="1"/>
  <c r="B42" i="9"/>
  <c r="A42" i="9" s="1"/>
  <c r="B41" i="9"/>
  <c r="A41" i="9" s="1"/>
  <c r="B38" i="9"/>
  <c r="A38" i="9" s="1"/>
  <c r="B37" i="9"/>
  <c r="A37" i="9" s="1"/>
  <c r="B34" i="9"/>
  <c r="A34" i="9" s="1"/>
  <c r="B33" i="9"/>
  <c r="A33" i="9" s="1"/>
  <c r="B30" i="9"/>
  <c r="A30" i="9" s="1"/>
  <c r="B25" i="9"/>
  <c r="A25" i="9" s="1"/>
  <c r="B24" i="9"/>
  <c r="A24" i="9" s="1"/>
  <c r="B23" i="9"/>
  <c r="A23" i="9" s="1"/>
  <c r="B18" i="9"/>
  <c r="A18" i="9" s="1"/>
  <c r="B14" i="9"/>
  <c r="A14" i="9" s="1"/>
  <c r="B12" i="9"/>
  <c r="A12" i="9" s="1"/>
  <c r="B9" i="9"/>
  <c r="A9" i="9" s="1"/>
  <c r="B8" i="9"/>
  <c r="A8" i="9" s="1"/>
  <c r="B7" i="9"/>
  <c r="A7" i="9" s="1"/>
  <c r="B6" i="9"/>
  <c r="A6" i="9" s="1"/>
  <c r="B5" i="9"/>
  <c r="A5" i="9" s="1"/>
  <c r="B4" i="9"/>
  <c r="A4" i="9" s="1"/>
  <c r="B3" i="9"/>
  <c r="A3" i="9" s="1"/>
  <c r="A6" i="6"/>
  <c r="B110" i="8"/>
  <c r="A110" i="8" s="1"/>
  <c r="B107" i="8"/>
  <c r="B105" i="8"/>
  <c r="A105" i="8" s="1"/>
  <c r="B101" i="8"/>
  <c r="A101" i="8" s="1"/>
  <c r="B96" i="8"/>
  <c r="A96" i="8" s="1"/>
  <c r="B95" i="8"/>
  <c r="A95" i="8" s="1"/>
  <c r="B94" i="8"/>
  <c r="A94" i="8" s="1"/>
  <c r="B90" i="8"/>
  <c r="B91" i="8" s="1"/>
  <c r="B86" i="8"/>
  <c r="A86" i="8" s="1"/>
  <c r="B83" i="8"/>
  <c r="A83" i="8" s="1"/>
  <c r="B77" i="8"/>
  <c r="A77" i="8" s="1"/>
  <c r="B76" i="8"/>
  <c r="A76" i="8" s="1"/>
  <c r="B75" i="8"/>
  <c r="A75" i="8" s="1"/>
  <c r="B74" i="8"/>
  <c r="A74" i="8" s="1"/>
  <c r="B73" i="8"/>
  <c r="A73" i="8" s="1"/>
  <c r="B67" i="8"/>
  <c r="B68" i="8" s="1"/>
  <c r="B64" i="8"/>
  <c r="A64" i="8" s="1"/>
  <c r="B59" i="8"/>
  <c r="B60" i="8" s="1"/>
  <c r="B58" i="8"/>
  <c r="A58" i="8" s="1"/>
  <c r="B57" i="8"/>
  <c r="A57" i="8" s="1"/>
  <c r="B54" i="8"/>
  <c r="A54" i="8" s="1"/>
  <c r="B50" i="8"/>
  <c r="A50" i="8" s="1"/>
  <c r="B47" i="8"/>
  <c r="A47" i="8" s="1"/>
  <c r="B42" i="8"/>
  <c r="A42" i="8" s="1"/>
  <c r="B41" i="8"/>
  <c r="A41" i="8" s="1"/>
  <c r="B40" i="8"/>
  <c r="A40" i="8" s="1"/>
  <c r="B39" i="8"/>
  <c r="A39" i="8" s="1"/>
  <c r="B38" i="8"/>
  <c r="A38" i="8" s="1"/>
  <c r="B32" i="8"/>
  <c r="A32" i="8" s="1"/>
  <c r="B29" i="8"/>
  <c r="A29" i="8" s="1"/>
  <c r="B25" i="8"/>
  <c r="A25" i="8" s="1"/>
  <c r="B22" i="8"/>
  <c r="A22" i="8" s="1"/>
  <c r="B21" i="8"/>
  <c r="A21" i="8" s="1"/>
  <c r="B20" i="8"/>
  <c r="A20" i="8" s="1"/>
  <c r="B17" i="8"/>
  <c r="A17" i="8" s="1"/>
  <c r="B13" i="8"/>
  <c r="A13" i="8" s="1"/>
  <c r="B9" i="8"/>
  <c r="A9" i="8" s="1"/>
  <c r="B8" i="8"/>
  <c r="A8" i="8" s="1"/>
  <c r="B7" i="8"/>
  <c r="A7" i="8" s="1"/>
  <c r="B6" i="8"/>
  <c r="A6" i="8" s="1"/>
  <c r="B5" i="8"/>
  <c r="A5" i="8" s="1"/>
  <c r="B4" i="8"/>
  <c r="A4" i="8" s="1"/>
  <c r="B3" i="8"/>
  <c r="A3" i="8" s="1"/>
  <c r="B74" i="7"/>
  <c r="A74" i="7" s="1"/>
  <c r="B71" i="7"/>
  <c r="A71" i="7" s="1"/>
  <c r="B68" i="7"/>
  <c r="A68" i="7" s="1"/>
  <c r="B63" i="7"/>
  <c r="A63" i="7" s="1"/>
  <c r="B62" i="7"/>
  <c r="A62" i="7" s="1"/>
  <c r="B61" i="7"/>
  <c r="A61" i="7" s="1"/>
  <c r="B55" i="7"/>
  <c r="A55" i="7" s="1"/>
  <c r="B52" i="7"/>
  <c r="B53" i="7" s="1"/>
  <c r="A53" i="7" s="1"/>
  <c r="B50" i="7"/>
  <c r="B51" i="7" s="1"/>
  <c r="A51" i="7" s="1"/>
  <c r="B46" i="7"/>
  <c r="A46" i="7" s="1"/>
  <c r="B45" i="7"/>
  <c r="A45" i="7" s="1"/>
  <c r="B44" i="7"/>
  <c r="A44" i="7" s="1"/>
  <c r="B43" i="7"/>
  <c r="A43" i="7" s="1"/>
  <c r="B42" i="7"/>
  <c r="A42" i="7" s="1"/>
  <c r="B37" i="7"/>
  <c r="A37" i="7" s="1"/>
  <c r="B31" i="7"/>
  <c r="A31" i="7" s="1"/>
  <c r="B29" i="7"/>
  <c r="A29" i="7" s="1"/>
  <c r="B22" i="7"/>
  <c r="A22" i="7" s="1"/>
  <c r="B21" i="7"/>
  <c r="A21" i="7" s="1"/>
  <c r="B20" i="7"/>
  <c r="A20" i="7" s="1"/>
  <c r="B16" i="7"/>
  <c r="A16" i="7" s="1"/>
  <c r="B14" i="7"/>
  <c r="A14" i="7" s="1"/>
  <c r="B12" i="7"/>
  <c r="B13" i="7" s="1"/>
  <c r="A13" i="7" s="1"/>
  <c r="B9" i="7"/>
  <c r="A9" i="7" s="1"/>
  <c r="B8" i="7"/>
  <c r="A8" i="7" s="1"/>
  <c r="B7" i="7"/>
  <c r="A7" i="7" s="1"/>
  <c r="B6" i="7"/>
  <c r="A6" i="7" s="1"/>
  <c r="B5" i="7"/>
  <c r="A5" i="7" s="1"/>
  <c r="B4" i="7"/>
  <c r="A4" i="7" s="1"/>
  <c r="B3" i="7"/>
  <c r="A3" i="7" s="1"/>
  <c r="B6" i="5"/>
  <c r="A6" i="5" s="1"/>
  <c r="B6" i="6"/>
  <c r="B10" i="9" l="1"/>
  <c r="A10" i="9" s="1"/>
  <c r="B26" i="8"/>
  <c r="B27" i="8" s="1"/>
  <c r="A27" i="8" s="1"/>
  <c r="A60" i="10"/>
  <c r="B23" i="10"/>
  <c r="A23" i="10" s="1"/>
  <c r="B94" i="10"/>
  <c r="A94" i="10" s="1"/>
  <c r="B189" i="10"/>
  <c r="A189" i="10" s="1"/>
  <c r="B198" i="10"/>
  <c r="A198" i="10" s="1"/>
  <c r="B27" i="10"/>
  <c r="A27" i="10" s="1"/>
  <c r="B57" i="10"/>
  <c r="A57" i="10" s="1"/>
  <c r="B92" i="10"/>
  <c r="A92" i="10" s="1"/>
  <c r="B98" i="10"/>
  <c r="A98" i="10" s="1"/>
  <c r="A32" i="10"/>
  <c r="B108" i="10"/>
  <c r="A108" i="10" s="1"/>
  <c r="B116" i="10"/>
  <c r="A116" i="10" s="1"/>
  <c r="B122" i="10"/>
  <c r="A122" i="10" s="1"/>
  <c r="B128" i="10"/>
  <c r="A128" i="10" s="1"/>
  <c r="B138" i="10"/>
  <c r="A138" i="10" s="1"/>
  <c r="B149" i="10"/>
  <c r="A149" i="10" s="1"/>
  <c r="B159" i="10"/>
  <c r="A159" i="10" s="1"/>
  <c r="B163" i="10"/>
  <c r="A163" i="10" s="1"/>
  <c r="B171" i="10"/>
  <c r="A171" i="10" s="1"/>
  <c r="B110" i="10"/>
  <c r="A110" i="10" s="1"/>
  <c r="B126" i="10"/>
  <c r="A126" i="10" s="1"/>
  <c r="B130" i="10"/>
  <c r="A130" i="10" s="1"/>
  <c r="B134" i="10"/>
  <c r="A134" i="10" s="1"/>
  <c r="B142" i="10"/>
  <c r="A142" i="10" s="1"/>
  <c r="B19" i="9"/>
  <c r="A19" i="9" s="1"/>
  <c r="B26" i="9"/>
  <c r="A26" i="9" s="1"/>
  <c r="B122" i="9"/>
  <c r="B123" i="9" s="1"/>
  <c r="A123" i="9" s="1"/>
  <c r="B15" i="9"/>
  <c r="A15" i="9" s="1"/>
  <c r="B56" i="9"/>
  <c r="A56" i="9" s="1"/>
  <c r="B63" i="9"/>
  <c r="A63" i="9" s="1"/>
  <c r="B75" i="9"/>
  <c r="A75" i="9" s="1"/>
  <c r="B10" i="10"/>
  <c r="A10" i="10" s="1"/>
  <c r="B14" i="10"/>
  <c r="A14" i="10" s="1"/>
  <c r="B18" i="10"/>
  <c r="A18" i="10" s="1"/>
  <c r="B58" i="10"/>
  <c r="A58" i="10" s="1"/>
  <c r="B62" i="10"/>
  <c r="A62" i="10" s="1"/>
  <c r="B82" i="10"/>
  <c r="A82" i="10" s="1"/>
  <c r="B89" i="10"/>
  <c r="A89" i="10" s="1"/>
  <c r="B156" i="10"/>
  <c r="A156" i="10" s="1"/>
  <c r="B168" i="10"/>
  <c r="A168" i="10" s="1"/>
  <c r="B172" i="10"/>
  <c r="A172" i="10" s="1"/>
  <c r="B176" i="10"/>
  <c r="A176" i="10" s="1"/>
  <c r="B180" i="10"/>
  <c r="A180" i="10" s="1"/>
  <c r="B184" i="10"/>
  <c r="A184" i="10" s="1"/>
  <c r="B192" i="10"/>
  <c r="A192" i="10" s="1"/>
  <c r="B196" i="10"/>
  <c r="A196" i="10" s="1"/>
  <c r="B40" i="10"/>
  <c r="A40" i="10" s="1"/>
  <c r="B52" i="10"/>
  <c r="A52" i="10" s="1"/>
  <c r="B64" i="10"/>
  <c r="A64" i="10" s="1"/>
  <c r="B68" i="10"/>
  <c r="A68" i="10" s="1"/>
  <c r="B72" i="10"/>
  <c r="A72" i="10" s="1"/>
  <c r="B76" i="10"/>
  <c r="A76" i="10" s="1"/>
  <c r="B95" i="10"/>
  <c r="A95" i="10" s="1"/>
  <c r="B99" i="10"/>
  <c r="A99" i="10" s="1"/>
  <c r="B103" i="10"/>
  <c r="A103" i="10" s="1"/>
  <c r="B123" i="10"/>
  <c r="A123" i="10" s="1"/>
  <c r="B135" i="10"/>
  <c r="A135" i="10" s="1"/>
  <c r="B154" i="10"/>
  <c r="A154" i="10" s="1"/>
  <c r="B166" i="10"/>
  <c r="A166" i="10" s="1"/>
  <c r="B139" i="9"/>
  <c r="A139" i="9" s="1"/>
  <c r="A138" i="9"/>
  <c r="B135" i="9"/>
  <c r="A135" i="9" s="1"/>
  <c r="A134" i="9"/>
  <c r="B114" i="9"/>
  <c r="A114" i="9" s="1"/>
  <c r="A113" i="9"/>
  <c r="B111" i="9"/>
  <c r="A111" i="9" s="1"/>
  <c r="B27" i="9"/>
  <c r="A27" i="9" s="1"/>
  <c r="B51" i="9"/>
  <c r="B64" i="9"/>
  <c r="A64" i="9" s="1"/>
  <c r="B71" i="9"/>
  <c r="B82" i="9"/>
  <c r="A112" i="9"/>
  <c r="A115" i="9"/>
  <c r="A126" i="9"/>
  <c r="A133" i="9"/>
  <c r="A137" i="9"/>
  <c r="A140" i="9"/>
  <c r="B31" i="9"/>
  <c r="B35" i="9"/>
  <c r="B39" i="9"/>
  <c r="B48" i="9"/>
  <c r="A48" i="9" s="1"/>
  <c r="B68" i="9"/>
  <c r="A68" i="9" s="1"/>
  <c r="A107" i="9"/>
  <c r="A124" i="9"/>
  <c r="A129" i="9"/>
  <c r="A143" i="9"/>
  <c r="B78" i="8"/>
  <c r="A78" i="8" s="1"/>
  <c r="B102" i="8"/>
  <c r="A102" i="8" s="1"/>
  <c r="A26" i="8"/>
  <c r="B16" i="9"/>
  <c r="B13" i="9"/>
  <c r="A13" i="9" s="1"/>
  <c r="B45" i="9"/>
  <c r="A45" i="9" s="1"/>
  <c r="B57" i="9"/>
  <c r="B69" i="9"/>
  <c r="A69" i="9" s="1"/>
  <c r="A86" i="9"/>
  <c r="B87" i="9"/>
  <c r="A116" i="9"/>
  <c r="B117" i="9"/>
  <c r="A127" i="9"/>
  <c r="B128" i="9"/>
  <c r="A128" i="9" s="1"/>
  <c r="A141" i="9"/>
  <c r="B142" i="9"/>
  <c r="A142" i="9" s="1"/>
  <c r="A108" i="9"/>
  <c r="B109" i="9"/>
  <c r="A109" i="9" s="1"/>
  <c r="B136" i="9"/>
  <c r="A136" i="9" s="1"/>
  <c r="B93" i="9"/>
  <c r="B99" i="9"/>
  <c r="B10" i="8"/>
  <c r="B65" i="8"/>
  <c r="B23" i="8"/>
  <c r="B18" i="8"/>
  <c r="B55" i="8"/>
  <c r="A55" i="8" s="1"/>
  <c r="B97" i="8"/>
  <c r="A97" i="8" s="1"/>
  <c r="A60" i="8"/>
  <c r="B61" i="8"/>
  <c r="A91" i="8"/>
  <c r="B92" i="8"/>
  <c r="A68" i="8"/>
  <c r="B69" i="8"/>
  <c r="B14" i="8"/>
  <c r="B30" i="8"/>
  <c r="B33" i="8"/>
  <c r="B48" i="8"/>
  <c r="B56" i="8"/>
  <c r="A56" i="8" s="1"/>
  <c r="A59" i="8"/>
  <c r="A67" i="8"/>
  <c r="B79" i="8"/>
  <c r="B84" i="8"/>
  <c r="B87" i="8"/>
  <c r="A90" i="8"/>
  <c r="B43" i="8"/>
  <c r="B51" i="8"/>
  <c r="B106" i="8"/>
  <c r="A106" i="8" s="1"/>
  <c r="A107" i="8"/>
  <c r="B108" i="8"/>
  <c r="A12" i="7"/>
  <c r="A50" i="7"/>
  <c r="A52" i="7"/>
  <c r="B17" i="7"/>
  <c r="A17" i="7" s="1"/>
  <c r="B23" i="7"/>
  <c r="A23" i="7" s="1"/>
  <c r="B15" i="7"/>
  <c r="A15" i="7" s="1"/>
  <c r="B38" i="7"/>
  <c r="A38" i="7" s="1"/>
  <c r="B47" i="7"/>
  <c r="A47" i="7" s="1"/>
  <c r="B30" i="7"/>
  <c r="A30" i="7" s="1"/>
  <c r="B69" i="7"/>
  <c r="A69" i="7" s="1"/>
  <c r="B54" i="7"/>
  <c r="A54" i="7" s="1"/>
  <c r="B10" i="7"/>
  <c r="A10" i="7" s="1"/>
  <c r="B75" i="7"/>
  <c r="A75" i="7" s="1"/>
  <c r="B24" i="7"/>
  <c r="A24" i="7" s="1"/>
  <c r="B32" i="7"/>
  <c r="A32" i="7" s="1"/>
  <c r="B56" i="7"/>
  <c r="A56" i="7" s="1"/>
  <c r="B64" i="7"/>
  <c r="A64" i="7" s="1"/>
  <c r="B72" i="7"/>
  <c r="A72" i="7" s="1"/>
  <c r="B3" i="5"/>
  <c r="A3" i="5" s="1"/>
  <c r="B4" i="5"/>
  <c r="A4" i="5" s="1"/>
  <c r="B5" i="5"/>
  <c r="A5" i="5" s="1"/>
  <c r="B118" i="6"/>
  <c r="A118" i="6" s="1"/>
  <c r="B116" i="6"/>
  <c r="A116" i="6" s="1"/>
  <c r="B114" i="6"/>
  <c r="A114" i="6" s="1"/>
  <c r="B111" i="6"/>
  <c r="A111" i="6" s="1"/>
  <c r="B110" i="6"/>
  <c r="A110" i="6" s="1"/>
  <c r="B109" i="6"/>
  <c r="A109" i="6" s="1"/>
  <c r="B105" i="6"/>
  <c r="A105" i="6" s="1"/>
  <c r="B103" i="6"/>
  <c r="A103" i="6" s="1"/>
  <c r="B101" i="6"/>
  <c r="A101" i="6" s="1"/>
  <c r="B99" i="6"/>
  <c r="A99" i="6" s="1"/>
  <c r="B98" i="6"/>
  <c r="A98" i="6" s="1"/>
  <c r="B97" i="6"/>
  <c r="A97" i="6" s="1"/>
  <c r="B95" i="6"/>
  <c r="A95" i="6" s="1"/>
  <c r="B92" i="6"/>
  <c r="A92" i="6" s="1"/>
  <c r="B89" i="6"/>
  <c r="A89" i="6" s="1"/>
  <c r="B88" i="6"/>
  <c r="A88" i="6" s="1"/>
  <c r="B87" i="6"/>
  <c r="A87" i="6" s="1"/>
  <c r="B83" i="6"/>
  <c r="A83" i="6" s="1"/>
  <c r="B78" i="6"/>
  <c r="A78" i="6" s="1"/>
  <c r="B76" i="6"/>
  <c r="A76" i="6" s="1"/>
  <c r="B72" i="6"/>
  <c r="A72" i="6" s="1"/>
  <c r="B71" i="6"/>
  <c r="A71" i="6" s="1"/>
  <c r="B70" i="6"/>
  <c r="A70" i="6" s="1"/>
  <c r="B69" i="6"/>
  <c r="A69" i="6" s="1"/>
  <c r="B68" i="6"/>
  <c r="A68" i="6" s="1"/>
  <c r="B66" i="6"/>
  <c r="A66" i="6" s="1"/>
  <c r="B63" i="6"/>
  <c r="A63" i="6" s="1"/>
  <c r="B60" i="6"/>
  <c r="A60" i="6" s="1"/>
  <c r="B59" i="6"/>
  <c r="A59" i="6" s="1"/>
  <c r="B58" i="6"/>
  <c r="A58" i="6" s="1"/>
  <c r="B55" i="6"/>
  <c r="A55" i="6" s="1"/>
  <c r="B52" i="6"/>
  <c r="A52" i="6" s="1"/>
  <c r="B51" i="6"/>
  <c r="A51" i="6" s="1"/>
  <c r="B50" i="6"/>
  <c r="A50" i="6" s="1"/>
  <c r="B48" i="6"/>
  <c r="B46" i="6"/>
  <c r="A46" i="6" s="1"/>
  <c r="B43" i="6"/>
  <c r="A43" i="6" s="1"/>
  <c r="B42" i="6"/>
  <c r="A42" i="6" s="1"/>
  <c r="B41" i="6"/>
  <c r="A41" i="6" s="1"/>
  <c r="B39" i="6"/>
  <c r="A39" i="6" s="1"/>
  <c r="B37" i="6"/>
  <c r="A37" i="6" s="1"/>
  <c r="B35" i="6"/>
  <c r="A35" i="6" s="1"/>
  <c r="B32" i="6"/>
  <c r="B31" i="6"/>
  <c r="A31" i="6" s="1"/>
  <c r="B30" i="6"/>
  <c r="A30" i="6" s="1"/>
  <c r="B28" i="6"/>
  <c r="A28" i="6" s="1"/>
  <c r="B25" i="6"/>
  <c r="A25" i="6" s="1"/>
  <c r="B24" i="6"/>
  <c r="A24" i="6" s="1"/>
  <c r="B23" i="6"/>
  <c r="A23" i="6" s="1"/>
  <c r="B20" i="6"/>
  <c r="A20" i="6" s="1"/>
  <c r="B18" i="6"/>
  <c r="A18" i="6" s="1"/>
  <c r="B17" i="6"/>
  <c r="A17" i="6" s="1"/>
  <c r="B16" i="6"/>
  <c r="A16" i="6" s="1"/>
  <c r="B14" i="6"/>
  <c r="A14" i="6" s="1"/>
  <c r="B11" i="6"/>
  <c r="A11" i="6" s="1"/>
  <c r="B9" i="6"/>
  <c r="A9" i="6" s="1"/>
  <c r="B8" i="6"/>
  <c r="A8" i="6" s="1"/>
  <c r="B7" i="6"/>
  <c r="A7" i="6" s="1"/>
  <c r="B5" i="6"/>
  <c r="A5" i="6" s="1"/>
  <c r="B4" i="6"/>
  <c r="A4" i="6" s="1"/>
  <c r="B3" i="6"/>
  <c r="A3" i="6" s="1"/>
  <c r="B150" i="5"/>
  <c r="A150" i="5" s="1"/>
  <c r="B146" i="5"/>
  <c r="A146" i="5" s="1"/>
  <c r="B142" i="5"/>
  <c r="B138" i="5"/>
  <c r="A138" i="5" s="1"/>
  <c r="B137" i="5"/>
  <c r="A137" i="5" s="1"/>
  <c r="B136" i="5"/>
  <c r="A136" i="5" s="1"/>
  <c r="B134" i="5"/>
  <c r="B123" i="5"/>
  <c r="A123" i="5" s="1"/>
  <c r="B119" i="5"/>
  <c r="A119" i="5" s="1"/>
  <c r="B112" i="5"/>
  <c r="A112" i="5" s="1"/>
  <c r="B111" i="5"/>
  <c r="A111" i="5" s="1"/>
  <c r="B110" i="5"/>
  <c r="A110" i="5" s="1"/>
  <c r="B109" i="5"/>
  <c r="A109" i="5" s="1"/>
  <c r="B108" i="5"/>
  <c r="A108" i="5" s="1"/>
  <c r="B105" i="5"/>
  <c r="A105" i="5" s="1"/>
  <c r="B102" i="5"/>
  <c r="B99" i="5"/>
  <c r="A99" i="5" s="1"/>
  <c r="B97" i="5"/>
  <c r="A97" i="5" s="1"/>
  <c r="B96" i="5"/>
  <c r="A96" i="5" s="1"/>
  <c r="B95" i="5"/>
  <c r="A95" i="5" s="1"/>
  <c r="B93" i="5"/>
  <c r="A93" i="5" s="1"/>
  <c r="B91" i="5"/>
  <c r="A91" i="5" s="1"/>
  <c r="B88" i="5"/>
  <c r="A88" i="5" s="1"/>
  <c r="B87" i="5"/>
  <c r="A87" i="5" s="1"/>
  <c r="B86" i="5"/>
  <c r="A86" i="5" s="1"/>
  <c r="B85" i="5"/>
  <c r="A85" i="5" s="1"/>
  <c r="B84" i="5"/>
  <c r="A84" i="5" s="1"/>
  <c r="B80" i="5"/>
  <c r="A80" i="5" s="1"/>
  <c r="B65" i="5"/>
  <c r="A65" i="5" s="1"/>
  <c r="B59" i="5"/>
  <c r="A59" i="5" s="1"/>
  <c r="B52" i="5"/>
  <c r="A52" i="5" s="1"/>
  <c r="B51" i="5"/>
  <c r="A51" i="5" s="1"/>
  <c r="B50" i="5"/>
  <c r="A50" i="5" s="1"/>
  <c r="B47" i="5"/>
  <c r="A47" i="5" s="1"/>
  <c r="B43" i="5"/>
  <c r="A43" i="5" s="1"/>
  <c r="B41" i="5"/>
  <c r="A41" i="5" s="1"/>
  <c r="B38" i="5"/>
  <c r="A38" i="5" s="1"/>
  <c r="B37" i="5"/>
  <c r="A37" i="5" s="1"/>
  <c r="B36" i="5"/>
  <c r="A36" i="5" s="1"/>
  <c r="B33" i="5"/>
  <c r="A33" i="5" s="1"/>
  <c r="B29" i="5"/>
  <c r="A29" i="5" s="1"/>
  <c r="B27" i="5"/>
  <c r="A27" i="5" s="1"/>
  <c r="B24" i="5"/>
  <c r="A24" i="5" s="1"/>
  <c r="B23" i="5"/>
  <c r="A23" i="5" s="1"/>
  <c r="B22" i="5"/>
  <c r="A22" i="5" s="1"/>
  <c r="B19" i="5"/>
  <c r="A19" i="5" s="1"/>
  <c r="B15" i="5"/>
  <c r="A15" i="5" s="1"/>
  <c r="B13" i="5"/>
  <c r="A13" i="5" s="1"/>
  <c r="B9" i="5"/>
  <c r="A9" i="5" s="1"/>
  <c r="B8" i="5"/>
  <c r="A8" i="5" s="1"/>
  <c r="B7" i="5"/>
  <c r="A7" i="5" s="1"/>
  <c r="B117" i="10" l="1"/>
  <c r="A117" i="10" s="1"/>
  <c r="B24" i="10"/>
  <c r="A24" i="10" s="1"/>
  <c r="B65" i="9"/>
  <c r="B28" i="9"/>
  <c r="B20" i="9"/>
  <c r="B11" i="9"/>
  <c r="A11" i="9" s="1"/>
  <c r="B103" i="8"/>
  <c r="B98" i="8"/>
  <c r="B28" i="8"/>
  <c r="A28" i="8" s="1"/>
  <c r="B33" i="6"/>
  <c r="A33" i="6" s="1"/>
  <c r="A32" i="6"/>
  <c r="B49" i="6"/>
  <c r="A49" i="6" s="1"/>
  <c r="A48" i="6"/>
  <c r="B103" i="5"/>
  <c r="A103" i="5" s="1"/>
  <c r="A102" i="5"/>
  <c r="B135" i="5"/>
  <c r="A135" i="5" s="1"/>
  <c r="A134" i="5"/>
  <c r="B143" i="5"/>
  <c r="A143" i="5" s="1"/>
  <c r="A142" i="5"/>
  <c r="B150" i="10"/>
  <c r="A150" i="10" s="1"/>
  <c r="B111" i="10"/>
  <c r="A111" i="10" s="1"/>
  <c r="B190" i="10"/>
  <c r="A190" i="10" s="1"/>
  <c r="B143" i="10"/>
  <c r="A143" i="10" s="1"/>
  <c r="B139" i="10"/>
  <c r="B164" i="10"/>
  <c r="A164" i="10" s="1"/>
  <c r="B28" i="10"/>
  <c r="A33" i="10"/>
  <c r="B49" i="9"/>
  <c r="A49" i="9" s="1"/>
  <c r="A122" i="9"/>
  <c r="B76" i="9"/>
  <c r="B181" i="10"/>
  <c r="A181" i="10" s="1"/>
  <c r="B124" i="10"/>
  <c r="A124" i="10" s="1"/>
  <c r="B96" i="10"/>
  <c r="A96" i="10" s="1"/>
  <c r="B177" i="10"/>
  <c r="A177" i="10" s="1"/>
  <c r="B157" i="10"/>
  <c r="A157" i="10" s="1"/>
  <c r="B11" i="10"/>
  <c r="A11" i="10" s="1"/>
  <c r="B77" i="10"/>
  <c r="A77" i="10" s="1"/>
  <c r="B193" i="10"/>
  <c r="A193" i="10" s="1"/>
  <c r="B118" i="10"/>
  <c r="A118" i="10" s="1"/>
  <c r="B59" i="10"/>
  <c r="A59" i="10" s="1"/>
  <c r="B25" i="10"/>
  <c r="A25" i="10" s="1"/>
  <c r="B53" i="10"/>
  <c r="A53" i="10" s="1"/>
  <c r="B104" i="10"/>
  <c r="A104" i="10" s="1"/>
  <c r="B73" i="10"/>
  <c r="A73" i="10" s="1"/>
  <c r="B41" i="10"/>
  <c r="A41" i="10" s="1"/>
  <c r="B185" i="10"/>
  <c r="A185" i="10" s="1"/>
  <c r="B169" i="10"/>
  <c r="A169" i="10" s="1"/>
  <c r="B90" i="10"/>
  <c r="A90" i="10" s="1"/>
  <c r="B19" i="10"/>
  <c r="A19" i="10" s="1"/>
  <c r="B136" i="10"/>
  <c r="A136" i="10" s="1"/>
  <c r="B69" i="10"/>
  <c r="A69" i="10" s="1"/>
  <c r="B83" i="10"/>
  <c r="A83" i="10" s="1"/>
  <c r="A39" i="9"/>
  <c r="B40" i="9"/>
  <c r="A40" i="9" s="1"/>
  <c r="A82" i="9"/>
  <c r="B83" i="9"/>
  <c r="A51" i="9"/>
  <c r="B52" i="9"/>
  <c r="A35" i="9"/>
  <c r="B36" i="9"/>
  <c r="A36" i="9" s="1"/>
  <c r="A31" i="9"/>
  <c r="B32" i="9"/>
  <c r="A32" i="9" s="1"/>
  <c r="A71" i="9"/>
  <c r="B72" i="9"/>
  <c r="A93" i="9"/>
  <c r="B94" i="9"/>
  <c r="A28" i="9"/>
  <c r="B29" i="9"/>
  <c r="A29" i="9" s="1"/>
  <c r="A117" i="9"/>
  <c r="B118" i="9"/>
  <c r="A118" i="9" s="1"/>
  <c r="A65" i="9"/>
  <c r="B66" i="9"/>
  <c r="A66" i="9" s="1"/>
  <c r="A16" i="9"/>
  <c r="B17" i="9"/>
  <c r="A17" i="9" s="1"/>
  <c r="A99" i="9"/>
  <c r="B100" i="9"/>
  <c r="A57" i="9"/>
  <c r="B58" i="9"/>
  <c r="A20" i="9"/>
  <c r="B21" i="9"/>
  <c r="A87" i="9"/>
  <c r="B88" i="9"/>
  <c r="B19" i="8"/>
  <c r="A19" i="8" s="1"/>
  <c r="A18" i="8"/>
  <c r="A23" i="8"/>
  <c r="B24" i="8"/>
  <c r="A24" i="8" s="1"/>
  <c r="B66" i="8"/>
  <c r="A66" i="8" s="1"/>
  <c r="A65" i="8"/>
  <c r="B11" i="8"/>
  <c r="A10" i="8"/>
  <c r="B48" i="7"/>
  <c r="A48" i="7" s="1"/>
  <c r="B18" i="7"/>
  <c r="A18" i="7" s="1"/>
  <c r="B52" i="8"/>
  <c r="A51" i="8"/>
  <c r="A84" i="8"/>
  <c r="B85" i="8"/>
  <c r="A85" i="8" s="1"/>
  <c r="A14" i="8"/>
  <c r="B15" i="8"/>
  <c r="B44" i="8"/>
  <c r="A43" i="8"/>
  <c r="A103" i="8"/>
  <c r="B104" i="8"/>
  <c r="A104" i="8" s="1"/>
  <c r="A79" i="8"/>
  <c r="B80" i="8"/>
  <c r="A48" i="8"/>
  <c r="B49" i="8"/>
  <c r="A49" i="8" s="1"/>
  <c r="A92" i="8"/>
  <c r="B93" i="8"/>
  <c r="A93" i="8" s="1"/>
  <c r="A33" i="8"/>
  <c r="B34" i="8"/>
  <c r="A69" i="8"/>
  <c r="B70" i="8"/>
  <c r="A108" i="8"/>
  <c r="B109" i="8"/>
  <c r="A109" i="8" s="1"/>
  <c r="B99" i="8"/>
  <c r="A98" i="8"/>
  <c r="A87" i="8"/>
  <c r="B88" i="8"/>
  <c r="A30" i="8"/>
  <c r="B31" i="8"/>
  <c r="A31" i="8" s="1"/>
  <c r="A61" i="8"/>
  <c r="B62" i="8"/>
  <c r="B70" i="7"/>
  <c r="A70" i="7" s="1"/>
  <c r="B39" i="7"/>
  <c r="A39" i="7" s="1"/>
  <c r="B76" i="7"/>
  <c r="A76" i="7" s="1"/>
  <c r="B73" i="7"/>
  <c r="A73" i="7" s="1"/>
  <c r="B19" i="7"/>
  <c r="A19" i="7" s="1"/>
  <c r="B65" i="7"/>
  <c r="A65" i="7" s="1"/>
  <c r="B33" i="7"/>
  <c r="A33" i="7" s="1"/>
  <c r="B11" i="7"/>
  <c r="A11" i="7" s="1"/>
  <c r="B57" i="7"/>
  <c r="A57" i="7" s="1"/>
  <c r="B25" i="7"/>
  <c r="A25" i="7" s="1"/>
  <c r="B15" i="6"/>
  <c r="A15" i="6" s="1"/>
  <c r="B106" i="6"/>
  <c r="A106" i="6" s="1"/>
  <c r="B112" i="6"/>
  <c r="A112" i="6" s="1"/>
  <c r="B102" i="6"/>
  <c r="A102" i="6" s="1"/>
  <c r="B10" i="6"/>
  <c r="A10" i="6" s="1"/>
  <c r="B100" i="6"/>
  <c r="A100" i="6" s="1"/>
  <c r="B47" i="6"/>
  <c r="A47" i="6" s="1"/>
  <c r="B96" i="6"/>
  <c r="A96" i="6" s="1"/>
  <c r="B104" i="6"/>
  <c r="A104" i="6" s="1"/>
  <c r="B56" i="6"/>
  <c r="A56" i="6" s="1"/>
  <c r="B19" i="6"/>
  <c r="A19" i="6" s="1"/>
  <c r="B40" i="6"/>
  <c r="A40" i="6" s="1"/>
  <c r="B84" i="6"/>
  <c r="A84" i="6" s="1"/>
  <c r="B90" i="6"/>
  <c r="A90" i="6" s="1"/>
  <c r="B26" i="6"/>
  <c r="A26" i="6" s="1"/>
  <c r="B64" i="6"/>
  <c r="A64" i="6" s="1"/>
  <c r="B120" i="5"/>
  <c r="A120" i="5" s="1"/>
  <c r="B139" i="5"/>
  <c r="A139" i="5" s="1"/>
  <c r="B28" i="5"/>
  <c r="A28" i="5" s="1"/>
  <c r="B25" i="5"/>
  <c r="A25" i="5" s="1"/>
  <c r="B89" i="5"/>
  <c r="A89" i="5" s="1"/>
  <c r="B113" i="5"/>
  <c r="A113" i="5" s="1"/>
  <c r="B20" i="5"/>
  <c r="A20" i="5" s="1"/>
  <c r="B42" i="5"/>
  <c r="A42" i="5" s="1"/>
  <c r="B53" i="5"/>
  <c r="A53" i="5" s="1"/>
  <c r="B34" i="5"/>
  <c r="A34" i="5" s="1"/>
  <c r="B39" i="5"/>
  <c r="A39" i="5" s="1"/>
  <c r="B44" i="5"/>
  <c r="A44" i="5" s="1"/>
  <c r="B60" i="5"/>
  <c r="A60" i="5" s="1"/>
  <c r="B81" i="5"/>
  <c r="A81" i="5" s="1"/>
  <c r="B26" i="5"/>
  <c r="A26" i="5" s="1"/>
  <c r="B66" i="5"/>
  <c r="A66" i="5" s="1"/>
  <c r="B82" i="5"/>
  <c r="A82" i="5" s="1"/>
  <c r="B147" i="5"/>
  <c r="A147" i="5" s="1"/>
  <c r="B10" i="5"/>
  <c r="A10" i="5" s="1"/>
  <c r="B21" i="6"/>
  <c r="A21" i="6" s="1"/>
  <c r="B29" i="6"/>
  <c r="A29" i="6" s="1"/>
  <c r="B67" i="6"/>
  <c r="A67" i="6" s="1"/>
  <c r="B79" i="6"/>
  <c r="A79" i="6" s="1"/>
  <c r="B115" i="6"/>
  <c r="A115" i="6" s="1"/>
  <c r="B38" i="6"/>
  <c r="A38" i="6" s="1"/>
  <c r="B53" i="6"/>
  <c r="A53" i="6" s="1"/>
  <c r="B61" i="6"/>
  <c r="A61" i="6" s="1"/>
  <c r="B73" i="6"/>
  <c r="A73" i="6" s="1"/>
  <c r="B77" i="6"/>
  <c r="A77" i="6" s="1"/>
  <c r="B93" i="6"/>
  <c r="A93" i="6" s="1"/>
  <c r="B113" i="6"/>
  <c r="A113" i="6" s="1"/>
  <c r="B117" i="6"/>
  <c r="A117" i="6" s="1"/>
  <c r="B12" i="6"/>
  <c r="A12" i="6" s="1"/>
  <c r="B36" i="6"/>
  <c r="A36" i="6" s="1"/>
  <c r="B44" i="6"/>
  <c r="A44" i="6" s="1"/>
  <c r="B16" i="5"/>
  <c r="A16" i="5" s="1"/>
  <c r="B35" i="5"/>
  <c r="A35" i="5" s="1"/>
  <c r="B40" i="5"/>
  <c r="A40" i="5" s="1"/>
  <c r="B48" i="5"/>
  <c r="A48" i="5" s="1"/>
  <c r="B100" i="5"/>
  <c r="A100" i="5" s="1"/>
  <c r="B104" i="5"/>
  <c r="A104" i="5" s="1"/>
  <c r="B14" i="5"/>
  <c r="A14" i="5" s="1"/>
  <c r="B30" i="5"/>
  <c r="A30" i="5" s="1"/>
  <c r="B54" i="5"/>
  <c r="A54" i="5" s="1"/>
  <c r="B94" i="5"/>
  <c r="A94" i="5" s="1"/>
  <c r="B106" i="5"/>
  <c r="A106" i="5" s="1"/>
  <c r="B98" i="5"/>
  <c r="A98" i="5" s="1"/>
  <c r="B114" i="5"/>
  <c r="A114" i="5" s="1"/>
  <c r="B124" i="5"/>
  <c r="A124" i="5" s="1"/>
  <c r="B92" i="5"/>
  <c r="A92" i="5" s="1"/>
  <c r="B140" i="5"/>
  <c r="A140" i="5" s="1"/>
  <c r="B85" i="6" l="1"/>
  <c r="A85" i="6" s="1"/>
  <c r="B112" i="10"/>
  <c r="A112" i="10" s="1"/>
  <c r="B29" i="10"/>
  <c r="A29" i="10" s="1"/>
  <c r="A28" i="10"/>
  <c r="B49" i="7"/>
  <c r="A49" i="7" s="1"/>
  <c r="B107" i="6"/>
  <c r="A107" i="6" s="1"/>
  <c r="B57" i="6"/>
  <c r="A57" i="6" s="1"/>
  <c r="B34" i="6"/>
  <c r="A34" i="6" s="1"/>
  <c r="B65" i="6"/>
  <c r="A65" i="6" s="1"/>
  <c r="B144" i="5"/>
  <c r="A144" i="5" s="1"/>
  <c r="B140" i="10"/>
  <c r="A140" i="10" s="1"/>
  <c r="A139" i="10"/>
  <c r="B151" i="10"/>
  <c r="A151" i="10" s="1"/>
  <c r="A34" i="10"/>
  <c r="A76" i="9"/>
  <c r="B77" i="9"/>
  <c r="E104" i="9"/>
  <c r="B20" i="10"/>
  <c r="A20" i="10" s="1"/>
  <c r="B74" i="10"/>
  <c r="A74" i="10" s="1"/>
  <c r="B113" i="10"/>
  <c r="A113" i="10" s="1"/>
  <c r="B78" i="10"/>
  <c r="A78" i="10" s="1"/>
  <c r="B70" i="10"/>
  <c r="A70" i="10" s="1"/>
  <c r="B12" i="10"/>
  <c r="A12" i="10" s="1"/>
  <c r="B182" i="10"/>
  <c r="A182" i="10" s="1"/>
  <c r="B42" i="10"/>
  <c r="A42" i="10" s="1"/>
  <c r="B105" i="10"/>
  <c r="A105" i="10" s="1"/>
  <c r="B54" i="10"/>
  <c r="A54" i="10" s="1"/>
  <c r="B194" i="10"/>
  <c r="A194" i="10" s="1"/>
  <c r="B178" i="10"/>
  <c r="A178" i="10" s="1"/>
  <c r="A72" i="9"/>
  <c r="B73" i="9"/>
  <c r="A73" i="9" s="1"/>
  <c r="A83" i="9"/>
  <c r="B84" i="9"/>
  <c r="A52" i="9"/>
  <c r="B53" i="9"/>
  <c r="A88" i="9"/>
  <c r="B89" i="9"/>
  <c r="H104" i="9"/>
  <c r="A100" i="9"/>
  <c r="B101" i="9"/>
  <c r="A21" i="9"/>
  <c r="B22" i="9"/>
  <c r="A22" i="9" s="1"/>
  <c r="A58" i="9"/>
  <c r="B59" i="9"/>
  <c r="A59" i="9" s="1"/>
  <c r="A94" i="9"/>
  <c r="B95" i="9"/>
  <c r="A11" i="8"/>
  <c r="B12" i="8"/>
  <c r="A12" i="8" s="1"/>
  <c r="A70" i="8"/>
  <c r="B71" i="8"/>
  <c r="A52" i="8"/>
  <c r="B53" i="8"/>
  <c r="A53" i="8" s="1"/>
  <c r="B81" i="8"/>
  <c r="A80" i="8"/>
  <c r="A15" i="8"/>
  <c r="B16" i="8"/>
  <c r="A16" i="8" s="1"/>
  <c r="B89" i="8"/>
  <c r="A89" i="8" s="1"/>
  <c r="A88" i="8"/>
  <c r="A99" i="8"/>
  <c r="B100" i="8"/>
  <c r="A100" i="8" s="1"/>
  <c r="B35" i="8"/>
  <c r="A34" i="8"/>
  <c r="A44" i="8"/>
  <c r="B45" i="8"/>
  <c r="A62" i="8"/>
  <c r="B63" i="8"/>
  <c r="A63" i="8" s="1"/>
  <c r="B40" i="7"/>
  <c r="A40" i="7" s="1"/>
  <c r="B58" i="7"/>
  <c r="A58" i="7" s="1"/>
  <c r="B66" i="7"/>
  <c r="A66" i="7" s="1"/>
  <c r="B26" i="7"/>
  <c r="A26" i="7" s="1"/>
  <c r="B34" i="7"/>
  <c r="A34" i="7" s="1"/>
  <c r="B77" i="7"/>
  <c r="A77" i="7" s="1"/>
  <c r="B91" i="6"/>
  <c r="A91" i="6" s="1"/>
  <c r="B27" i="6"/>
  <c r="A27" i="6" s="1"/>
  <c r="B67" i="5"/>
  <c r="A67" i="5" s="1"/>
  <c r="B148" i="5"/>
  <c r="A148" i="5" s="1"/>
  <c r="B121" i="5"/>
  <c r="A121" i="5" s="1"/>
  <c r="B90" i="5"/>
  <c r="A90" i="5" s="1"/>
  <c r="B83" i="5"/>
  <c r="A83" i="5" s="1"/>
  <c r="B61" i="5"/>
  <c r="A61" i="5" s="1"/>
  <c r="B45" i="5"/>
  <c r="A45" i="5" s="1"/>
  <c r="B21" i="5"/>
  <c r="A21" i="5" s="1"/>
  <c r="B11" i="5"/>
  <c r="A11" i="5" s="1"/>
  <c r="B74" i="6"/>
  <c r="A74" i="6" s="1"/>
  <c r="B54" i="6"/>
  <c r="A54" i="6" s="1"/>
  <c r="B45" i="6"/>
  <c r="A45" i="6" s="1"/>
  <c r="B94" i="6"/>
  <c r="A94" i="6" s="1"/>
  <c r="B62" i="6"/>
  <c r="A62" i="6" s="1"/>
  <c r="B80" i="6"/>
  <c r="A80" i="6" s="1"/>
  <c r="B13" i="6"/>
  <c r="A13" i="6" s="1"/>
  <c r="B22" i="6"/>
  <c r="A22" i="6" s="1"/>
  <c r="B31" i="5"/>
  <c r="A31" i="5" s="1"/>
  <c r="B68" i="5"/>
  <c r="A68" i="5" s="1"/>
  <c r="B17" i="5"/>
  <c r="A17" i="5" s="1"/>
  <c r="B101" i="5"/>
  <c r="A101" i="5" s="1"/>
  <c r="B49" i="5"/>
  <c r="A49" i="5" s="1"/>
  <c r="B125" i="5"/>
  <c r="A125" i="5" s="1"/>
  <c r="B149" i="5"/>
  <c r="A149" i="5" s="1"/>
  <c r="B115" i="5"/>
  <c r="A115" i="5" s="1"/>
  <c r="B55" i="5"/>
  <c r="A55" i="5" s="1"/>
  <c r="B141" i="5"/>
  <c r="A141" i="5" s="1"/>
  <c r="B107" i="5"/>
  <c r="A107" i="5" s="1"/>
  <c r="B86" i="6" l="1"/>
  <c r="A86" i="6" s="1"/>
  <c r="B108" i="6"/>
  <c r="A108" i="6" s="1"/>
  <c r="B152" i="10"/>
  <c r="A152" i="10" s="1"/>
  <c r="E145" i="10" s="1"/>
  <c r="H6" i="6"/>
  <c r="E6" i="6"/>
  <c r="H85" i="5"/>
  <c r="B122" i="5"/>
  <c r="A122" i="5" s="1"/>
  <c r="B145" i="5"/>
  <c r="A145" i="5" s="1"/>
  <c r="E85" i="5"/>
  <c r="A35" i="10"/>
  <c r="H145" i="10"/>
  <c r="B78" i="9"/>
  <c r="A78" i="9" s="1"/>
  <c r="A77" i="9"/>
  <c r="B55" i="10"/>
  <c r="A55" i="10" s="1"/>
  <c r="B106" i="10"/>
  <c r="A106" i="10" s="1"/>
  <c r="B43" i="10"/>
  <c r="A43" i="10" s="1"/>
  <c r="B79" i="10"/>
  <c r="A79" i="10" s="1"/>
  <c r="B114" i="10"/>
  <c r="B21" i="10"/>
  <c r="A21" i="10" s="1"/>
  <c r="A84" i="9"/>
  <c r="B85" i="9"/>
  <c r="A85" i="9" s="1"/>
  <c r="A53" i="9"/>
  <c r="B54" i="9"/>
  <c r="A54" i="9" s="1"/>
  <c r="A89" i="9"/>
  <c r="B90" i="9"/>
  <c r="A95" i="9"/>
  <c r="B96" i="9"/>
  <c r="A101" i="9"/>
  <c r="B102" i="9"/>
  <c r="A102" i="9" s="1"/>
  <c r="A45" i="8"/>
  <c r="B46" i="8"/>
  <c r="A46" i="8" s="1"/>
  <c r="A71" i="8"/>
  <c r="B72" i="8"/>
  <c r="A72" i="8" s="1"/>
  <c r="A35" i="8"/>
  <c r="B36" i="8"/>
  <c r="A81" i="8"/>
  <c r="B82" i="8"/>
  <c r="A82" i="8" s="1"/>
  <c r="B41" i="7"/>
  <c r="A41" i="7" s="1"/>
  <c r="B35" i="7"/>
  <c r="A35" i="7" s="1"/>
  <c r="B27" i="7"/>
  <c r="A27" i="7" s="1"/>
  <c r="B67" i="7"/>
  <c r="A67" i="7" s="1"/>
  <c r="B59" i="7"/>
  <c r="A59" i="7" s="1"/>
  <c r="B46" i="5"/>
  <c r="A46" i="5" s="1"/>
  <c r="B62" i="5"/>
  <c r="A62" i="5" s="1"/>
  <c r="B12" i="5"/>
  <c r="A12" i="5" s="1"/>
  <c r="B81" i="6"/>
  <c r="A81" i="6" s="1"/>
  <c r="B75" i="6"/>
  <c r="A75" i="6" s="1"/>
  <c r="B69" i="5"/>
  <c r="A69" i="5" s="1"/>
  <c r="B116" i="5"/>
  <c r="A116" i="5" s="1"/>
  <c r="B18" i="5"/>
  <c r="A18" i="5" s="1"/>
  <c r="B56" i="5"/>
  <c r="A56" i="5" s="1"/>
  <c r="B126" i="5"/>
  <c r="A126" i="5" s="1"/>
  <c r="B32" i="5"/>
  <c r="A32" i="5" s="1"/>
  <c r="H6" i="5" s="1"/>
  <c r="B59" i="1"/>
  <c r="A59" i="1" s="1"/>
  <c r="B58" i="1"/>
  <c r="A58" i="1" s="1"/>
  <c r="B57" i="1"/>
  <c r="A57" i="1" s="1"/>
  <c r="B112" i="1"/>
  <c r="A112" i="1" s="1"/>
  <c r="B97" i="1"/>
  <c r="A97" i="1" s="1"/>
  <c r="B96" i="1"/>
  <c r="A96" i="1" s="1"/>
  <c r="B76" i="1"/>
  <c r="A76" i="1" s="1"/>
  <c r="B75" i="1"/>
  <c r="A75" i="1" s="1"/>
  <c r="B74" i="1"/>
  <c r="A74" i="1" s="1"/>
  <c r="B73" i="1"/>
  <c r="A73" i="1" s="1"/>
  <c r="B68" i="1"/>
  <c r="A68" i="1" s="1"/>
  <c r="B65" i="1"/>
  <c r="A65" i="1" s="1"/>
  <c r="B62" i="1"/>
  <c r="A62" i="1" s="1"/>
  <c r="B53" i="1"/>
  <c r="A53" i="1" s="1"/>
  <c r="B48" i="1"/>
  <c r="A48" i="1" s="1"/>
  <c r="B44" i="1"/>
  <c r="A44" i="1" s="1"/>
  <c r="B43" i="1"/>
  <c r="A43" i="1" s="1"/>
  <c r="B42" i="1"/>
  <c r="A42" i="1" s="1"/>
  <c r="B41" i="1"/>
  <c r="A41" i="1" s="1"/>
  <c r="B40" i="1"/>
  <c r="A40" i="1" s="1"/>
  <c r="B37" i="1"/>
  <c r="A37" i="1" s="1"/>
  <c r="B34" i="1"/>
  <c r="A34" i="1" s="1"/>
  <c r="B30" i="1"/>
  <c r="A30" i="1" s="1"/>
  <c r="B29" i="1"/>
  <c r="A29" i="1" s="1"/>
  <c r="B28" i="1"/>
  <c r="A28" i="1" s="1"/>
  <c r="B22" i="1"/>
  <c r="A22" i="1" s="1"/>
  <c r="B17" i="1"/>
  <c r="A17" i="1" s="1"/>
  <c r="B14" i="1"/>
  <c r="A14" i="1" s="1"/>
  <c r="B8" i="1"/>
  <c r="A8" i="1" s="1"/>
  <c r="B7" i="1"/>
  <c r="A7" i="1" s="1"/>
  <c r="B6" i="1"/>
  <c r="A6" i="1" s="1"/>
  <c r="B5" i="1"/>
  <c r="A5" i="1" s="1"/>
  <c r="B4" i="1"/>
  <c r="A4" i="1" s="1"/>
  <c r="B3" i="1"/>
  <c r="A3" i="1" s="1"/>
  <c r="B9" i="1"/>
  <c r="A9" i="1" s="1"/>
  <c r="E6" i="5" l="1"/>
  <c r="A114" i="10"/>
  <c r="H85" i="10" s="1"/>
  <c r="A36" i="10"/>
  <c r="E85" i="10"/>
  <c r="B80" i="10"/>
  <c r="A80" i="10" s="1"/>
  <c r="B44" i="10"/>
  <c r="A44" i="10" s="1"/>
  <c r="A90" i="9"/>
  <c r="B91" i="9"/>
  <c r="A91" i="9" s="1"/>
  <c r="A96" i="9"/>
  <c r="B97" i="9"/>
  <c r="A97" i="9" s="1"/>
  <c r="H39" i="8"/>
  <c r="E39" i="8"/>
  <c r="B37" i="8"/>
  <c r="A37" i="8" s="1"/>
  <c r="A36" i="8"/>
  <c r="H74" i="8"/>
  <c r="E74" i="8"/>
  <c r="B28" i="7"/>
  <c r="A28" i="7" s="1"/>
  <c r="B60" i="7"/>
  <c r="A60" i="7" s="1"/>
  <c r="B36" i="7"/>
  <c r="A36" i="7" s="1"/>
  <c r="B63" i="5"/>
  <c r="A63" i="5" s="1"/>
  <c r="B82" i="6"/>
  <c r="A82" i="6" s="1"/>
  <c r="B127" i="5"/>
  <c r="A127" i="5" s="1"/>
  <c r="B57" i="5"/>
  <c r="A57" i="5" s="1"/>
  <c r="B70" i="5"/>
  <c r="A70" i="5" s="1"/>
  <c r="B117" i="5"/>
  <c r="A117" i="5" s="1"/>
  <c r="B18" i="1"/>
  <c r="A18" i="1" s="1"/>
  <c r="B23" i="1"/>
  <c r="A23" i="1" s="1"/>
  <c r="B35" i="1"/>
  <c r="A35" i="1" s="1"/>
  <c r="B54" i="1"/>
  <c r="A54" i="1" s="1"/>
  <c r="B38" i="1"/>
  <c r="A38" i="1" s="1"/>
  <c r="B63" i="1"/>
  <c r="A63" i="1" s="1"/>
  <c r="B98" i="1"/>
  <c r="A98" i="1" s="1"/>
  <c r="B10" i="1"/>
  <c r="A10" i="1" s="1"/>
  <c r="B31" i="1"/>
  <c r="A31" i="1" s="1"/>
  <c r="B15" i="1"/>
  <c r="A15" i="1" s="1"/>
  <c r="B45" i="1"/>
  <c r="A45" i="1" s="1"/>
  <c r="B66" i="1"/>
  <c r="A66" i="1" s="1"/>
  <c r="B60" i="1"/>
  <c r="A60" i="1" s="1"/>
  <c r="B49" i="1"/>
  <c r="A49" i="1" s="1"/>
  <c r="B69" i="1"/>
  <c r="A69" i="1" s="1"/>
  <c r="B77" i="1"/>
  <c r="A77" i="1" s="1"/>
  <c r="D13" i="4" l="1"/>
  <c r="E69" i="6"/>
  <c r="E4" i="6"/>
  <c r="G13" i="4"/>
  <c r="H4" i="6"/>
  <c r="E13" i="4"/>
  <c r="H69" i="6"/>
  <c r="C13" i="4"/>
  <c r="E15" i="4"/>
  <c r="G16" i="4"/>
  <c r="D15" i="4"/>
  <c r="D16" i="4"/>
  <c r="G15" i="4"/>
  <c r="E16" i="4"/>
  <c r="C14" i="4"/>
  <c r="D14" i="4"/>
  <c r="C16" i="4"/>
  <c r="G14" i="4"/>
  <c r="E14" i="4"/>
  <c r="C15" i="4"/>
  <c r="E3" i="9"/>
  <c r="H3" i="9"/>
  <c r="A37" i="10"/>
  <c r="H6" i="9"/>
  <c r="E6" i="9"/>
  <c r="B45" i="10"/>
  <c r="A45" i="10" s="1"/>
  <c r="E3" i="8"/>
  <c r="E6" i="8"/>
  <c r="H6" i="8"/>
  <c r="H3" i="8"/>
  <c r="H43" i="7"/>
  <c r="E3" i="7"/>
  <c r="H3" i="7"/>
  <c r="E43" i="7"/>
  <c r="H6" i="7"/>
  <c r="E6" i="7"/>
  <c r="B64" i="5"/>
  <c r="A64" i="5" s="1"/>
  <c r="B71" i="5"/>
  <c r="A71" i="5" s="1"/>
  <c r="B128" i="5"/>
  <c r="A128" i="5" s="1"/>
  <c r="B118" i="5"/>
  <c r="A118" i="5" s="1"/>
  <c r="B58" i="5"/>
  <c r="A58" i="5" s="1"/>
  <c r="B78" i="1"/>
  <c r="B70" i="1"/>
  <c r="A70" i="1" s="1"/>
  <c r="B32" i="1"/>
  <c r="A32" i="1" s="1"/>
  <c r="B64" i="1"/>
  <c r="A64" i="1" s="1"/>
  <c r="B55" i="1"/>
  <c r="A55" i="1" s="1"/>
  <c r="B24" i="1"/>
  <c r="A24" i="1" s="1"/>
  <c r="B61" i="1"/>
  <c r="A61" i="1" s="1"/>
  <c r="B46" i="1"/>
  <c r="A46" i="1" s="1"/>
  <c r="B67" i="1"/>
  <c r="A67" i="1" s="1"/>
  <c r="B11" i="1"/>
  <c r="A11" i="1" s="1"/>
  <c r="B99" i="1"/>
  <c r="A99" i="1" s="1"/>
  <c r="B39" i="1"/>
  <c r="A39" i="1" s="1"/>
  <c r="B36" i="1"/>
  <c r="A36" i="1" s="1"/>
  <c r="B19" i="1"/>
  <c r="A19" i="1" s="1"/>
  <c r="B50" i="1"/>
  <c r="A50" i="1" s="1"/>
  <c r="B16" i="1"/>
  <c r="A16" i="1" s="1"/>
  <c r="B79" i="1" l="1"/>
  <c r="A79" i="1" s="1"/>
  <c r="A78" i="1"/>
  <c r="D2" i="7"/>
  <c r="A38" i="10"/>
  <c r="B46" i="10"/>
  <c r="A46" i="10" s="1"/>
  <c r="B129" i="5"/>
  <c r="A129" i="5" s="1"/>
  <c r="B72" i="5"/>
  <c r="A72" i="5" s="1"/>
  <c r="B51" i="1"/>
  <c r="A51" i="1" s="1"/>
  <c r="B20" i="1"/>
  <c r="A20" i="1" s="1"/>
  <c r="B100" i="1"/>
  <c r="A100" i="1" s="1"/>
  <c r="B12" i="1"/>
  <c r="A12" i="1" s="1"/>
  <c r="B56" i="1"/>
  <c r="A56" i="1" s="1"/>
  <c r="B33" i="1"/>
  <c r="A33" i="1" s="1"/>
  <c r="B47" i="1"/>
  <c r="A47" i="1" s="1"/>
  <c r="B25" i="1"/>
  <c r="A25" i="1" s="1"/>
  <c r="B71" i="1"/>
  <c r="A71" i="1" s="1"/>
  <c r="B80" i="1" l="1"/>
  <c r="A80" i="1" s="1"/>
  <c r="B47" i="10"/>
  <c r="A47" i="10" s="1"/>
  <c r="B130" i="5"/>
  <c r="A130" i="5" s="1"/>
  <c r="B73" i="5"/>
  <c r="A73" i="5" s="1"/>
  <c r="B72" i="1"/>
  <c r="A72" i="1" s="1"/>
  <c r="B26" i="1"/>
  <c r="A26" i="1" s="1"/>
  <c r="B13" i="1"/>
  <c r="A13" i="1" s="1"/>
  <c r="B101" i="1"/>
  <c r="A101" i="1" s="1"/>
  <c r="B21" i="1"/>
  <c r="A21" i="1" s="1"/>
  <c r="B52" i="1"/>
  <c r="A52" i="1" s="1"/>
  <c r="H41" i="1" s="1"/>
  <c r="B81" i="1"/>
  <c r="A81" i="1" s="1"/>
  <c r="E41" i="1" l="1"/>
  <c r="B48" i="10"/>
  <c r="B131" i="5"/>
  <c r="A131" i="5" s="1"/>
  <c r="B74" i="5"/>
  <c r="A74" i="5" s="1"/>
  <c r="B82" i="1"/>
  <c r="A82" i="1" s="1"/>
  <c r="B102" i="1"/>
  <c r="A102" i="1" s="1"/>
  <c r="B27" i="1"/>
  <c r="A27" i="1" s="1"/>
  <c r="H6" i="1" s="1"/>
  <c r="E6" i="1" l="1"/>
  <c r="A48" i="10"/>
  <c r="D2" i="9"/>
  <c r="B132" i="5"/>
  <c r="A132" i="5" s="1"/>
  <c r="B75" i="5"/>
  <c r="A75" i="5" s="1"/>
  <c r="B83" i="1"/>
  <c r="A83" i="1" s="1"/>
  <c r="B103" i="1"/>
  <c r="A103" i="1" s="1"/>
  <c r="E6" i="10" l="1"/>
  <c r="I17" i="4"/>
  <c r="H17" i="4"/>
  <c r="J17" i="4"/>
  <c r="E3" i="10"/>
  <c r="D2" i="10" s="1"/>
  <c r="H6" i="10"/>
  <c r="C17" i="4"/>
  <c r="E17" i="4"/>
  <c r="G17" i="4"/>
  <c r="D17" i="4"/>
  <c r="H3" i="10"/>
  <c r="D2" i="8"/>
  <c r="B76" i="5"/>
  <c r="A76" i="5" s="1"/>
  <c r="B133" i="5"/>
  <c r="A133" i="5" s="1"/>
  <c r="B104" i="1"/>
  <c r="A104" i="1" s="1"/>
  <c r="B84" i="1"/>
  <c r="A84" i="1" s="1"/>
  <c r="H109" i="5" l="1"/>
  <c r="E109" i="5"/>
  <c r="B77" i="5"/>
  <c r="A77" i="5" s="1"/>
  <c r="B85" i="1"/>
  <c r="A85" i="1" s="1"/>
  <c r="B105" i="1"/>
  <c r="A105" i="1" s="1"/>
  <c r="B78" i="5" l="1"/>
  <c r="A78" i="5" s="1"/>
  <c r="B106" i="1"/>
  <c r="A106" i="1" s="1"/>
  <c r="B86" i="1"/>
  <c r="A86" i="1" s="1"/>
  <c r="B79" i="5" l="1"/>
  <c r="A79" i="5" s="1"/>
  <c r="E12" i="4" s="1"/>
  <c r="B87" i="1"/>
  <c r="A87" i="1" s="1"/>
  <c r="B107" i="1"/>
  <c r="A107" i="1" s="1"/>
  <c r="E3" i="5" l="1"/>
  <c r="H3" i="5"/>
  <c r="G12" i="4"/>
  <c r="C12" i="4"/>
  <c r="D12" i="4"/>
  <c r="D2" i="6"/>
  <c r="B108" i="1"/>
  <c r="A108" i="1" s="1"/>
  <c r="B88" i="1"/>
  <c r="A88" i="1" s="1"/>
  <c r="D2" i="5" l="1"/>
  <c r="B89" i="1"/>
  <c r="A89" i="1" s="1"/>
  <c r="B109" i="1"/>
  <c r="A109" i="1" s="1"/>
  <c r="B110" i="1" l="1"/>
  <c r="A110" i="1" s="1"/>
  <c r="B90" i="1"/>
  <c r="A90" i="1" s="1"/>
  <c r="B111" i="1" l="1"/>
  <c r="A111" i="1" s="1"/>
  <c r="B91" i="1"/>
  <c r="A91" i="1" s="1"/>
  <c r="B92" i="1" l="1"/>
  <c r="A92" i="1" s="1"/>
  <c r="B93" i="1" l="1"/>
  <c r="A93" i="1" s="1"/>
  <c r="B94" i="1" l="1"/>
  <c r="A94" i="1" s="1"/>
  <c r="B95" i="1" l="1"/>
  <c r="A95" i="1" s="1"/>
  <c r="H3" i="1" l="1"/>
  <c r="C11" i="4"/>
  <c r="C18" i="4" s="1"/>
  <c r="G11" i="4"/>
  <c r="G18" i="4" s="1"/>
  <c r="E3" i="1"/>
  <c r="D2" i="1" s="1"/>
  <c r="D11" i="4"/>
  <c r="D18" i="4" s="1"/>
  <c r="H74" i="1"/>
  <c r="E74" i="1"/>
  <c r="E11" i="4"/>
  <c r="E18" i="4" s="1"/>
</calcChain>
</file>

<file path=xl/comments1.xml><?xml version="1.0" encoding="utf-8"?>
<comments xmlns="http://schemas.openxmlformats.org/spreadsheetml/2006/main">
  <authors>
    <author>Carlos Schauff</author>
  </authors>
  <commentList>
    <comment ref="J3" authorId="0">
      <text>
        <r>
          <rPr>
            <sz val="9"/>
            <color indexed="81"/>
            <rFont val="Arial"/>
            <family val="2"/>
          </rPr>
          <t>V0 Versão inicial
V1 Correção 
Item 3.1c (exig 149) Segmentação a partir do Nível 2 
Item 3.1d (exig 151, trocou com a 152) Atuação em rede a partir Nível 2
V2 Correção
Item 7.1b (exig 378-385) Não estava ligado ao Nível (coluna B da linha estava sem a fórmula de cima)
Obs:
O nível é determinado pelo código entre "&lt;&gt;" na coluna "Cód" 
Para ajustes Usar "Revisão", "Desproteger" e senha "/", Reproteger para segurança.</t>
        </r>
      </text>
    </comment>
    <comment ref="C10" authorId="0">
      <text>
        <r>
          <rPr>
            <sz val="9"/>
            <color indexed="81"/>
            <rFont val="Arial"/>
            <family val="2"/>
          </rPr>
          <t>Qtde de Processos gerenciais requeridos no Nível</t>
        </r>
      </text>
    </comment>
    <comment ref="D10" authorId="0">
      <text>
        <r>
          <rPr>
            <sz val="9"/>
            <color indexed="81"/>
            <rFont val="Arial"/>
            <family val="2"/>
          </rPr>
          <t>Qtde de Processos Gerenciais avaliados</t>
        </r>
      </text>
    </comment>
    <comment ref="E10" authorId="0">
      <text>
        <r>
          <rPr>
            <sz val="9"/>
            <color indexed="81"/>
            <rFont val="Arial"/>
            <family val="2"/>
          </rPr>
          <t>Qtde de Processos gerenciais atendidos sobre o total requerido, para o Nível.</t>
        </r>
      </text>
    </comment>
    <comment ref="G10" authorId="0">
      <text>
        <r>
          <rPr>
            <sz val="9"/>
            <color indexed="81"/>
            <rFont val="Tahoma"/>
            <family val="2"/>
          </rPr>
          <t>Qtde de Exigências da Lista de Verificação, sem contar PGs.</t>
        </r>
      </text>
    </comment>
    <comment ref="H10" authorId="0">
      <text>
        <r>
          <rPr>
            <sz val="9"/>
            <color indexed="81"/>
            <rFont val="Arial"/>
            <family val="2"/>
          </rPr>
          <t xml:space="preserve">% de Exigências avaliadas.da LV.
</t>
        </r>
      </text>
    </comment>
    <comment ref="I10" authorId="0">
      <text>
        <r>
          <rPr>
            <sz val="9"/>
            <color indexed="81"/>
            <rFont val="Arial"/>
            <family val="2"/>
          </rPr>
          <t>% de Exigências
da LV atendidas sobre requeridas.</t>
        </r>
      </text>
    </comment>
    <comment ref="J10" authorId="0">
      <text>
        <r>
          <rPr>
            <sz val="9"/>
            <color indexed="81"/>
            <rFont val="Arial"/>
            <family val="2"/>
          </rPr>
          <t>% de Exigências da LV atendidas +  não atendidas justificadas sobre requeridas.</t>
        </r>
      </text>
    </comment>
  </commentList>
</comments>
</file>

<file path=xl/comments2.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3" authorId="0">
      <text>
        <r>
          <rPr>
            <sz val="10"/>
            <color indexed="81"/>
            <rFont val="Arial"/>
            <family val="2"/>
          </rPr>
          <t>% de "S" + "N" justificados, sobre total de exigências, sem contar o PG.</t>
        </r>
      </text>
    </comment>
    <comment ref="H3" authorId="0">
      <text>
        <r>
          <rPr>
            <sz val="10"/>
            <color indexed="81"/>
            <rFont val="Arial"/>
            <family val="2"/>
          </rPr>
          <t>% de "S" + "N" justificados confirmados, sobre total de  exigências, sem contar o PG.</t>
        </r>
      </text>
    </comment>
    <comment ref="E6" authorId="0">
      <text>
        <r>
          <rPr>
            <sz val="10"/>
            <color indexed="81"/>
            <rFont val="Arial"/>
            <family val="2"/>
          </rPr>
          <t>% de "S" + "N" justificados, sobre as exigências verificadas, sem contar o PG.</t>
        </r>
      </text>
    </comment>
  </commentList>
</comments>
</file>

<file path=xl/comments3.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3" authorId="0">
      <text>
        <r>
          <rPr>
            <sz val="10"/>
            <color indexed="81"/>
            <rFont val="Arial"/>
            <family val="2"/>
          </rPr>
          <t>% de "S" + "N" justificados, sobre as exigências verificadas, sem contar o PG.</t>
        </r>
      </text>
    </comment>
    <comment ref="H3" authorId="0">
      <text>
        <r>
          <rPr>
            <sz val="10"/>
            <color indexed="81"/>
            <rFont val="Arial"/>
            <family val="2"/>
          </rPr>
          <t xml:space="preserve">% de "S" + "N" justificados confirmados, sobre as exigências verificadas, sem contar o PG.
</t>
        </r>
      </text>
    </comment>
  </commentList>
</comments>
</file>

<file path=xl/comments4.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4" authorId="0">
      <text>
        <r>
          <rPr>
            <sz val="10"/>
            <color indexed="81"/>
            <rFont val="Arial"/>
            <family val="2"/>
          </rPr>
          <t>% de "S" + "N" justificados, sobre as exigências verificadas, sem contar o PG.</t>
        </r>
      </text>
    </comment>
    <comment ref="H4" authorId="0">
      <text>
        <r>
          <rPr>
            <sz val="10"/>
            <color indexed="81"/>
            <rFont val="Arial"/>
            <family val="2"/>
          </rPr>
          <t xml:space="preserve">% de "S" + "N" justificados confirmados, sobre as exigências verificadas, sem contar o PG.
</t>
        </r>
      </text>
    </comment>
  </commentList>
</comments>
</file>

<file path=xl/comments5.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List>
</comments>
</file>

<file path=xl/comments6.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3" authorId="0">
      <text>
        <r>
          <rPr>
            <sz val="10"/>
            <color indexed="81"/>
            <rFont val="Arial"/>
            <family val="2"/>
          </rPr>
          <t>% de "S" + "N" justificados, sobre as exigências verificadas, sem contar o PG.</t>
        </r>
      </text>
    </comment>
    <comment ref="H3" authorId="0">
      <text>
        <r>
          <rPr>
            <sz val="10"/>
            <color indexed="81"/>
            <rFont val="Arial"/>
            <family val="2"/>
          </rPr>
          <t xml:space="preserve">% de "S" + "N" justificados confirmados, sobre as exigências verificadas, sem contar o PG.
</t>
        </r>
      </text>
    </comment>
  </commentList>
</comments>
</file>

<file path=xl/comments7.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3" authorId="0">
      <text>
        <r>
          <rPr>
            <sz val="10"/>
            <color indexed="81"/>
            <rFont val="Arial"/>
            <family val="2"/>
          </rPr>
          <t>% de "S" + "N" justificados, sobre as exigências verificadas, sem contar o PG.</t>
        </r>
      </text>
    </comment>
    <comment ref="H3" authorId="0">
      <text>
        <r>
          <rPr>
            <sz val="10"/>
            <color indexed="81"/>
            <rFont val="Arial"/>
            <family val="2"/>
          </rPr>
          <t xml:space="preserve">% de "S" + "N" justificados confirmados, sobre as exigências verificadas, sem contar o PG.
</t>
        </r>
      </text>
    </comment>
  </commentList>
</comments>
</file>

<file path=xl/comments8.xml><?xml version="1.0" encoding="utf-8"?>
<comments xmlns="http://schemas.openxmlformats.org/spreadsheetml/2006/main">
  <authors>
    <author>Carlos Schauff</author>
  </authors>
  <commentList>
    <comment ref="A2" authorId="0">
      <text>
        <r>
          <rPr>
            <b/>
            <sz val="9"/>
            <color indexed="81"/>
            <rFont val="Arial"/>
            <family val="2"/>
          </rPr>
          <t>Reservado para indicar com "1" uma linha de LV ativa para o Nível da Capa.</t>
        </r>
      </text>
    </comment>
    <comment ref="B2" authorId="0">
      <text>
        <r>
          <rPr>
            <b/>
            <sz val="9"/>
            <color indexed="81"/>
            <rFont val="Arial"/>
            <family val="2"/>
          </rPr>
          <t xml:space="preserve">Reservado para indicar o Nível em vigor na linha
0 = nível &lt;B&gt;
1 = nível &lt;1&gt;
2= nível &lt;2&gt;
3= nível &lt;3&gt;
Preenchido com 
base na coluna 
Cód. &lt;?&gt;
</t>
        </r>
      </text>
    </comment>
    <comment ref="C2" authorId="0">
      <text>
        <r>
          <rPr>
            <b/>
            <sz val="9"/>
            <color indexed="81"/>
            <rFont val="Arial"/>
            <family val="2"/>
          </rPr>
          <t>Reservado
para identificar onde começam exigências do nível &lt;?&gt; ou para identificar uma linha de PG ou para indicar o número da exigência na LV.</t>
        </r>
      </text>
    </comment>
    <comment ref="D2" authorId="0">
      <text>
        <r>
          <rPr>
            <sz val="10"/>
            <color indexed="81"/>
            <rFont val="Tahoma"/>
            <family val="2"/>
          </rPr>
          <t>BARRA DE PROGRESSO DO CRITÉRIO
Se passar de 100% é pq se verificou com "S" ou "N' mais Exigências que o necessário, para o Nível informado na aba "Capa".
O PG também é contado.</t>
        </r>
      </text>
    </comment>
    <comment ref="E2" authorId="0">
      <text>
        <r>
          <rPr>
            <sz val="10"/>
            <color indexed="81"/>
            <rFont val="Arial"/>
            <family val="2"/>
          </rPr>
          <t xml:space="preserve">"S" Sim, atende tudo ou parte
"N" Não atende
</t>
        </r>
      </text>
    </comment>
    <comment ref="F2" authorId="0">
      <text>
        <r>
          <rPr>
            <sz val="10"/>
            <color indexed="81"/>
            <rFont val="Arial"/>
            <family val="2"/>
          </rPr>
          <t xml:space="preserve">Preencher SOMENTE se a coluna "SN" for "N" e a exigência não for aplicável ou não adicionar valor significativo, resumindo uma justificativa, que será avaliada e confirmada na coluna "OK" com "S" ou "N". </t>
        </r>
      </text>
    </comment>
    <comment ref="H2" authorId="0">
      <text>
        <r>
          <rPr>
            <sz val="10"/>
            <color indexed="81"/>
            <rFont val="Tahoma"/>
            <family val="2"/>
          </rPr>
          <t>PARA USO DO EXAMINADOR EXTERNO
Se coluna "SN" estiver "N" com Justificativa preenchida o avaliador a analisará e inserirá "S" ou "N" nessa coluna.
"S" Justificativa pertinente
"N" Justificativa não pertinente</t>
        </r>
      </text>
    </comment>
    <comment ref="J2" authorId="0">
      <text>
        <r>
          <rPr>
            <sz val="10"/>
            <color indexed="81"/>
            <rFont val="Arial"/>
            <family val="2"/>
          </rPr>
          <t>Pode ser usado para anotações sobre o PG, que será redigido no SG (Sumário de Gestão) no caso de uma candidatura, ou sobre o atendimento da exigência da LV, que poderá ser pedido em eventual visita de examinador, no caso de uma candidatura.</t>
        </r>
      </text>
    </comment>
    <comment ref="E3" authorId="0">
      <text>
        <r>
          <rPr>
            <sz val="10"/>
            <color indexed="81"/>
            <rFont val="Arial"/>
            <family val="2"/>
          </rPr>
          <t>% de "S" + "N" justificados, sobre as exigências verificadas, sem contar o PG.</t>
        </r>
      </text>
    </comment>
    <comment ref="H3" authorId="0">
      <text>
        <r>
          <rPr>
            <sz val="10"/>
            <color indexed="81"/>
            <rFont val="Arial"/>
            <family val="2"/>
          </rPr>
          <t xml:space="preserve">% de "S" + "N" justificados confirmados, sobre as exigências verificadas, sem contar o PG.
</t>
        </r>
      </text>
    </comment>
  </commentList>
</comments>
</file>

<file path=xl/comments9.xml><?xml version="1.0" encoding="utf-8"?>
<comments xmlns="http://schemas.openxmlformats.org/spreadsheetml/2006/main">
  <authors>
    <author>Carlos Schauff</author>
  </authors>
  <commentList>
    <comment ref="A1" authorId="0">
      <text>
        <r>
          <rPr>
            <sz val="9"/>
            <color indexed="81"/>
            <rFont val="Tahoma"/>
            <family val="2"/>
          </rPr>
          <t>Refere-se aos números que aparecem ao lado de palavras do texto, como notas de rodapé em sobrescrito no documento original. Nesta planilha aparecem no mesmo tamanho do texto.</t>
        </r>
      </text>
    </comment>
  </commentList>
</comments>
</file>

<file path=xl/sharedStrings.xml><?xml version="1.0" encoding="utf-8"?>
<sst xmlns="http://schemas.openxmlformats.org/spreadsheetml/2006/main" count="1158" uniqueCount="851">
  <si>
    <t>CRITÉRIO 1 - LIDERANÇA</t>
  </si>
  <si>
    <t xml:space="preserve">Este Critério trata da gestão do desenvolvimento da cultura, governança e exercício da liderança, enfatizando seu papel para o desenvolvimento sustentável. </t>
  </si>
  <si>
    <t>1.1 Desenvolvimento da cultura</t>
  </si>
  <si>
    <t>a) Estabelecimento de valores e princípios e padrões de conduta</t>
  </si>
  <si>
    <t>&lt;B&gt;</t>
  </si>
  <si>
    <t xml:space="preserve">Visa a enfatizar a filosofia e direcionamento valorizados pela organização para poder realizar sua visão de futuro, com desenvolvimento sustentável, incluindo a observância a padrões de conduta ética no ambiente em que opera. </t>
  </si>
  <si>
    <t>Sumarizar os valores e princípios e colar link para o código de conduta.</t>
  </si>
  <si>
    <t>Os valores e princípios devem explicitar o compromisso com o desenvolvimento sustentável.</t>
  </si>
  <si>
    <t>Os valores e princípios e o código de conduta ética e suas atualizações devem ser estabelecidos com a participação dos administradores31 e divulgados interna e externamente, em locais e situações importantes.</t>
  </si>
  <si>
    <t>&lt;1&gt;</t>
  </si>
  <si>
    <t>O canal de denúncia deve ser divulgado, para recebimento, avaliação e tratamento de atitudes eticamente suspeitas.</t>
  </si>
  <si>
    <t>O código de conduta deve ser anunciado ativamente para novos interlocutores da organização, com a profundidade requerida pelo tipo de relacionamento.</t>
  </si>
  <si>
    <t>&lt;2&gt;</t>
  </si>
  <si>
    <t>A direção deve participar da divulgação dos valores e princípios.</t>
  </si>
  <si>
    <t>O tratamento de denúncias deve possibilitar que as partes envolvidas possam fornecer suas versões dos fatos e a conclusão do tratamento deve incluir retorno aos envolvidos.</t>
  </si>
  <si>
    <t xml:space="preserve">Os canais de denúncia devem ter independência suficiente para que as ocorrências sejam investigadas, tratadas com imparcialidade e agilidade e reportadas aos proprietários, mantenedores, instituidores ou seus representantes e outras instâncias de controle dos atos da administração32 aplicáveis. </t>
  </si>
  <si>
    <t>A interação com integrantes da força de trabalho, clientes, fornecedores e órgãos de fiscalização deve ser regulada com padrões33 que previnam atitudes e assédio não ético e que combatam a corrupção.</t>
  </si>
  <si>
    <t>&lt;3&gt;</t>
  </si>
  <si>
    <t>A força de trabalho deve participar do estabelecimento de valores e princípios.</t>
  </si>
  <si>
    <t>A divulgação do código de conduta para a força de trabalho deve incluir avaliação de seu entendimento.</t>
  </si>
  <si>
    <t>As ocorrências ou mal-entendidos sobre o código de conduta devem ser analisadas por tipo para localizar as causas raízes e retroalimentar a melhoria do código.</t>
  </si>
  <si>
    <t xml:space="preserve">As ocorrências de violação ao código de conduta devem ser avaliadas por meio de indicador. </t>
  </si>
  <si>
    <t>A adesão da força de trabalho aos valores e princípios e o conhecimento sobre o código de conduta devem ser avaliados por meio de indicadores.</t>
  </si>
  <si>
    <t>b) Promoção de mudanças culturais</t>
  </si>
  <si>
    <t xml:space="preserve">Tem as finalidades de identificar os principais aspectos da cultura organizacional, reforçar os aspectos funcionais que favorecem34 o alcance dos objetivos e a prática dos valores e princípios, incluindo de desenvolvimento sustentável, e tratar os aspectos disfuncionais35 que tendem a desfavorecê-los. </t>
  </si>
  <si>
    <t>Exemplificar aspecto disfuncional que está sendo tratado ou declarar que não existe.</t>
  </si>
  <si>
    <t>A comunicação positiva36 deve ser utilizada para capitalizar os aspectos culturais favoráveis e mitigar os desfavoráveis.</t>
  </si>
  <si>
    <t>A identificação de aspectos funcionais e disfuncionais da cultura organizacional deve ser feita com método que possibilite um olhar independente.</t>
  </si>
  <si>
    <t>As mudanças culturais de grande alcance devem ser incorporadas por meio da aplicação de metodologias participativas.</t>
  </si>
  <si>
    <t>Os recém integrados à força de trabalho, mais suscetíveis a percepção de particularidades da cultura, devem ser consultados sobre suas percepções.</t>
  </si>
  <si>
    <t>A aplicação de metodologias participativas nas mudanças culturais deve estimular a diversidade de ideias e a colaboração.</t>
  </si>
  <si>
    <t xml:space="preserve">1.2 Governança </t>
  </si>
  <si>
    <t>a) Estruturação da governança</t>
  </si>
  <si>
    <t>Tem o objetivo de assegurar o estabelecimento de diretrizes37 para a administração e de mecanismo de transparência e de controle externo independente, compatíveis com seu regime jurídico38 e as melhores práticas de governança.</t>
  </si>
  <si>
    <t>As diretrizes estabelecidas para a organização pelos responsáveis devem incluir políticas relativas à gestão e ao desenvolvimento sustentável.</t>
  </si>
  <si>
    <t>Os atos da direção devem ser controlados por instância independente e, quando necessário, incluir parecer com recomendações aos responsáveis.</t>
  </si>
  <si>
    <t>As diretrizes são tratadas diretamente com o nível de direção e formalizadas tempestivamente para serem seguidas.</t>
  </si>
  <si>
    <t>A prestação de contas aos responsáveis, à sociedade e outras partes interessadas aplicáveis, deve ter a autenticidade verificada.</t>
  </si>
  <si>
    <t>A prestação de contas deve incluir os resultados das ações de desenvolvimento sustentável.</t>
  </si>
  <si>
    <t xml:space="preserve">A instância controladora deve monitorar as sugestões e denúncias relevantes de partes interessadas e seu tratamento. </t>
  </si>
  <si>
    <t xml:space="preserve">A instância controladora deve monitorar os resultados das políticas de sustentabilidade, de segurança e saúde ocupacional e de segurança de informações. </t>
  </si>
  <si>
    <t>O veículo da prestação de contas das ações de desenvolvimento sustentável deve usar padrão reconhecido.</t>
  </si>
  <si>
    <t>O nível de comprometimento39 ESG da organização deve ser avaliado por meio de indicador verificado de forma independente.</t>
  </si>
  <si>
    <t xml:space="preserve">b) Controle de riscos e conformidade </t>
  </si>
  <si>
    <t>Visa a monitorar e acompanhar, o levantamento e tratamento dos riscos existentes40, de acordo com prioridades determinadas pelo nível de exposição a consequências adversas e favoráveis das incertezas, e a verificação e tratamento da conformidade regulatória e com diretrizes, de acordo com a independência e profundidade requeridas pelo risco associado.</t>
  </si>
  <si>
    <t>Informar os riscos mais importantes que são acompanhados.</t>
  </si>
  <si>
    <t xml:space="preserve">O gerenciamento de riscos deve incluir a sua classificação, definição do nível de exposição e interposição de planos de mitigação e a aplicação do método deve ser verificada pela instância de controle. </t>
  </si>
  <si>
    <t xml:space="preserve">A garantia da conformidade regulatória e com diretrizes deve incluir a definição do nível de gravidade de eventuais não conformidades e interposição de planos de ação corretiva e a aplicação do método deve ser verificada, com independência, pela instância de controle. </t>
  </si>
  <si>
    <t>Os planos de mitigação de riscos e de não conformidades regulatórias e com diretrizes devem ser homologados e monitorados pela instância de controle.</t>
  </si>
  <si>
    <t>O nível de risco e planos de mitigação, associados às parcerias, aos ativos de infraestrutura operacional e aos recursos hídricos, quando aplicável ao perfil da organização, devem possibilitar monitoramento intensivo.</t>
  </si>
  <si>
    <t xml:space="preserve">O levantamento dos riscos existentes deve incluir a visão do nível operacional. </t>
  </si>
  <si>
    <t xml:space="preserve">A promoção da conformidade com diretrizes deve incluir a participação do nível operacional para prevenir desvios. </t>
  </si>
  <si>
    <t>Os planos de ação corretiva relativos a não conformidades regulatórias e com diretrizes devem incluir a melhoria dos mecanismos de controles internos.</t>
  </si>
  <si>
    <t>O nível de exposição a riscos e o nível de gravidade das não conformidades regulatórias e com diretrizes devem ser avaliados por meio de indicadores.</t>
  </si>
  <si>
    <t>1.3 Exercício da liderança</t>
  </si>
  <si>
    <t xml:space="preserve">a) Comunicação com partes interessadas </t>
  </si>
  <si>
    <t xml:space="preserve">Tem como objetivos manter as partes interessadas cientes de fatos relevantes que fortaleçam o relacionamento e assegurar canais de acesso efetivos à organização e de interação ativa com a direção. </t>
  </si>
  <si>
    <t>Exemplificar dois fatos relevantes recentemente comunicados pela direção e o público alvo.</t>
  </si>
  <si>
    <t>Canais de manifestação de fácil acesso e responsivos, devem ser disponibilizados para os diferentes públicos.</t>
  </si>
  <si>
    <t>O acesso da força de trabalho à direção deve ser assegurado e os encontros da direção com níveis operacionais da força de trabalho devem ser disciplinados e regulares.</t>
  </si>
  <si>
    <t xml:space="preserve">As mídias sociais devem ser integradas e compatibilizadas com outros canais de manifestação. </t>
  </si>
  <si>
    <t>A comunicação institucional deve incluir a divulgação ativa de informações relevantes para os diferentes públicos, internos e externos, utilizando métodos compatíveis para alcançar os objetivos das mensagens.</t>
  </si>
  <si>
    <t>A comunicação institucional deve permitir e monitorar a retroalimentação do público alcançado pelas mensagens.</t>
  </si>
  <si>
    <t xml:space="preserve">As manifestações recebidas nos canais devem ser analisadas e tratadas de acordo com critérios pré-estabelecidos que busquem assegurar pronta resposta aos autores, quando pertinente. </t>
  </si>
  <si>
    <t xml:space="preserve">A interação da direção com interlocutores das partes interessadas deve incluir agenda planejada de relacionamento para identificar oportunidades e prioridades, negociar interesses e demonstrar comprometimento. </t>
  </si>
  <si>
    <t xml:space="preserve">As manifestações adversas recebidas nos canais, definidas com nível de gravidade elevado, devem ser repassadas e acompanhadas tempestivamente pela direção. </t>
  </si>
  <si>
    <t>Em situações de crise41, a comunicação com o público-alvo deve ser orientada por especialista.</t>
  </si>
  <si>
    <t>Membros da direção devem ser preparados para se manifestar em nome da organização na imprensa ou mídias sociais.</t>
  </si>
  <si>
    <t>As manifestações adversas devem ser analisadas de forma integrada, considerando as lições aprendidas, para atuar nas causas raízes do sistema de gestão e prevenir recorrência.</t>
  </si>
  <si>
    <t xml:space="preserve">A interação da direção com interlocutores das partes interessadas deve incluir a atração de parceiros para iniciativas de desenvolvimento sustentável ou engajamento na causa. </t>
  </si>
  <si>
    <t>A comunicação institucional e a interação com a direção devem ser avaliadas por meio de indicadores.</t>
  </si>
  <si>
    <t xml:space="preserve">b) Tomada de decisão </t>
  </si>
  <si>
    <t xml:space="preserve">Tem a finalidade de deliberar, no sistema de liderança adequado, na alçada do líder ou de forma colegiada, acerca dos melhores rumos a seguir, utilizando informações e experiências. Também visa a assegurar a comunicação aos atores impactados pelas decisões tomadas, nos diferentes níveis e processos, e de garantir que essas ações sejam implementadas correta e tempestivamente.  </t>
  </si>
  <si>
    <t>Os métodos decisórios42 utilizados, incluindo individual, colegiado e de resolução de divergências, devem ser informados para os recém-integrados à força de trabalho.</t>
  </si>
  <si>
    <t>As decisões colegiadas e compromissos associados são registrados e compartilhados com as partes comprometidas e afetadas por elas.</t>
  </si>
  <si>
    <t>A compatibilidade das decisões a serem tomadas com os valores e princípios e código de conduta ética deve ser verificada em todas as situações.</t>
  </si>
  <si>
    <t>O sistema de tomada de decisão colegiada deve ser disciplinado.</t>
  </si>
  <si>
    <t xml:space="preserve">Os compromissos decididos consensualmente devem ser monitorados. </t>
  </si>
  <si>
    <t>A tomada de decisões deve considerar os riscos inteligentes43 para as partes impactadas pela decisão.</t>
  </si>
  <si>
    <t xml:space="preserve">Os compromissos decididos consensualmente devem ser monitorados de forma integrada. </t>
  </si>
  <si>
    <t>Os responsáveis por compromissos vincendos devem ser alertados.</t>
  </si>
  <si>
    <t>A profundidade da análise para tomada de decisão deve considerar os riscos inteligentes associados a ela e sua reversibilidade.</t>
  </si>
  <si>
    <t xml:space="preserve">CRITÉRIO 2 - ESTRATÉGIAS </t>
  </si>
  <si>
    <t xml:space="preserve">Este Critério trata da gestão da manutenção estratégias sustentáveis, sua implementação e a análise do desempenho. </t>
  </si>
  <si>
    <t>2.1 Manutenção48 de estratégias sustentáveis</t>
  </si>
  <si>
    <t>a) Definição da esfera de influência e objetivos</t>
  </si>
  <si>
    <t>Tem as finalidades de identificar49 as partes interessadas da esfera de influência da organização, inventariar os seus anseios e interações mútuas, definir informações relevantes para gestão e estabelecer objetivos estratégicos do negócio.</t>
  </si>
  <si>
    <t>Informar os indicadores estratégicos do negócio com seus resultados no Critério 8, identificados com (N).</t>
  </si>
  <si>
    <t>Os objetivos da organização devem considerar as demandas50 do desenvolvimento sustentável, inclusive, quando aplicável para o perfil, da universalização e do saneamento ambiental integrado.</t>
  </si>
  <si>
    <t>Os objetivos da organização devem ser consensados com a participação51 dos administradores.</t>
  </si>
  <si>
    <t>Os anseios de redes de organizações ou de pessoas da esfera de influência da organização devem ser tratados.</t>
  </si>
  <si>
    <t>A importância relativa (pesos) das interações para a organização e para as partes interessadas deve ser estabelecida.</t>
  </si>
  <si>
    <t>Os principais requisitos52 e indicadores estratégicos do negócio53 relativos a partes interessadas mais importantes devem ser definidos54.</t>
  </si>
  <si>
    <t>Os principais indicadores estratégicos do negócio devem possibilitar também a avaliação da sua competitividade.</t>
  </si>
  <si>
    <t>O cumprimento de compromissos com as partes interessadas mais importantes deve ser avaliado por meio de indicadores55.</t>
  </si>
  <si>
    <t xml:space="preserve">b) Mapeamento e tratamento de forças externas </t>
  </si>
  <si>
    <t xml:space="preserve">Visa a identificar continuamente56 e a compreender as ameaças e oportunidades provenientes do ambiente externo, a avaliar suas possíveis consequências para o alcance dos objetivos e a propor estratégias potenciais ágeis para contornar ou aproveitar esses aspectos. </t>
  </si>
  <si>
    <t>Citar exemplos de ameaças e oportunidades mais relevantes, atualmente consideradas.</t>
  </si>
  <si>
    <t>Os possíveis impactos das ameaças e oportunidades devem ser analisados e ponderados com a participação de gestores e profissionais seniores e uso de fontes de informação confiáveis.</t>
  </si>
  <si>
    <t>A identificação de ameaças e oportunidades deve considerar as detectadas no gerenciamento dos riscos externos e, quando aplicável ao perfil da organização, no acompanhamento dos planos oficiais de saneamento ambiental do poder concedente e de órgãos ambientais.</t>
  </si>
  <si>
    <t>A identificação de ameaças e oportunidades deve incluir a avaliação de tendências e cenários de longo prazo.</t>
  </si>
  <si>
    <t>As estratégias potenciais propostas devem ser avaliadas em termos de impacto econômico, social e ambiental estimado, para priorizar a integração entre elas.</t>
  </si>
  <si>
    <t>A identificação de ameaças deve incluir a sondagem de competências diferenciadas57 dos principais concorrentes, novos entrantes e organizações de referência que deveriam ser incorporadas pela organização.</t>
  </si>
  <si>
    <t>O desempenho do mapeamento de forças externas deve ser avaliado por meio de indicador58.</t>
  </si>
  <si>
    <t>c) Compilação e tratamento das forças internas</t>
  </si>
  <si>
    <t xml:space="preserve">Visa a compreender as forças59 e fraquezas provenientes do ambiente interno, a reavaliar seus possíveis impactos para o alcance dos objetivos e a propor estratégias potenciais para melhor contornar ou aproveitar esses aspectos. </t>
  </si>
  <si>
    <t>Citar exemplos de forças e fraquezas mais relevantes, atualmente consideradas.</t>
  </si>
  <si>
    <t>Os possíveis impactos das forças e fraquezas devem ser analisados e ponderados com a participação de gestores e profissionais.</t>
  </si>
  <si>
    <t>A identificação de forças e fraquezas deve considerar as detectadas no gerenciamento dos riscos internos.</t>
  </si>
  <si>
    <t>O estudo das forças e fraquezas deve incluir a avaliação de tendências e cenários de longo prazo.</t>
  </si>
  <si>
    <t>O estudo das forças e fraquezas deve incluir a identificação das competências faltantes que estão na causa raiz de resultados adversos, incluindo de qualidade, eficiência e ecoeficiência operacional, e das competências diferenciadas que devem ser aprofundadas para expandir os ativos intangíveis a elas associados.</t>
  </si>
  <si>
    <t>O desempenho da compilação de forças internas deve ser avaliado por meio de indicador60.</t>
  </si>
  <si>
    <t xml:space="preserve">d) Consenso estratégico </t>
  </si>
  <si>
    <t>Tem como finalidades combinar, de forma otimizada para atingir os objetivos, as estratégias potenciais resultantes da análise dos ambientes externo e interno, e de definir estratégias61 de melhor retorno a serem adotadas, os planos62 e os indicadores estratégicos63 associados e as metas a serem atingidas, a curto ou longo prazos.</t>
  </si>
  <si>
    <t>Informar no Critério 8 as principais metas de indicadores estratégicos juntamente com pequena explicação do potencial de alcance64.</t>
  </si>
  <si>
    <t>O consenso estratégico deve ser realizado com a participação de gestores e profissionais para estabelecer metas, alinhá-las entre as áreas e promover o comprometimento.</t>
  </si>
  <si>
    <t>As metas para os objetivos estratégicos devem incluir expectativas de alcance de resultados:</t>
  </si>
  <si>
    <t>A definição de estratégias nos temas mais complexos deve envolver especialistas e partes interessadas relevantes, para confirmação de hipóteses.</t>
  </si>
  <si>
    <t>A definição de estratégias deve considerar a inovação65.</t>
  </si>
  <si>
    <t>Os objetivos ESG mais importantes devem ter metas de longo prazo associadas.</t>
  </si>
  <si>
    <t>A projeção de investimentos e retornos de estratégias potenciais combinadas deve ser realizada para otimizar a definição daquelas a serem adotadas e as metas a serem definidas.</t>
  </si>
  <si>
    <t xml:space="preserve">O potencial de alcance das metas estratégicas, de curto ou longo prazo, por meio dos planos estabelecidos deve ser avaliado. </t>
  </si>
  <si>
    <t>As metas estratégicas devem considerar projeções, requisitos66 de partes interessadas e referenciais67 comparativos pertinentes.</t>
  </si>
  <si>
    <t>A definição de indicadores para monitoramento de estratégias deve permitir a avaliação da competitividade do resultado.</t>
  </si>
  <si>
    <t>A estratégia potencial de mudança do modelo de negócio deve ser avaliada com vistas à possibilidade de melhorar os retornos.</t>
  </si>
  <si>
    <t>O horizonte de estabelecimento de metas deve ser compatível com o alcance da visão de futuro.</t>
  </si>
  <si>
    <t>O desempenho do consenso estratégico deve ser avaliado por meio de indicador integrado de alcance68 de metas.</t>
  </si>
  <si>
    <t xml:space="preserve">2.2 Implementação das estratégias </t>
  </si>
  <si>
    <t xml:space="preserve">a) Definição de mudanças </t>
  </si>
  <si>
    <t>Tem os objetivos de analisar e estabelecer as mudanças69 mais importantes necessárias para o êxito das estratégias, tanto nos processos quanto na gestão.</t>
  </si>
  <si>
    <t>Citar mudança importante necessária definida no último ciclo de planejamento.</t>
  </si>
  <si>
    <t>As mudanças necessárias, no conjunto de processos primários, de suporte, suprimento e econômico-financeiros, para acomodar as estratégias, devem ser estabelecidas de forma participativa.</t>
  </si>
  <si>
    <t>As formas de superar as dificuldades, incluindo barreiras culturais, decorrentes das estratégias formuladas devem ser analisadas e tratadas.</t>
  </si>
  <si>
    <t xml:space="preserve">b) Desdobramento dos planos </t>
  </si>
  <si>
    <t>Visa a assegurar que as metas e planos70 estratégicos sejam traduzidas em metas e planos coerentes nos processos primários, de suporte71, de suprimento e econômico-financeiros.</t>
  </si>
  <si>
    <t>O desdobramento dos planos e as metas estratégicas nos planos dos processos devem ser acompanhados de forma integrada.</t>
  </si>
  <si>
    <t>Os planos estratégicos devem ser desdobrados para os fornecedores, quando aplicável.</t>
  </si>
  <si>
    <t>A coerência72 das metas e planos73 dos diferentes processos com as estratégias e também entre si deve ser verificada de forma participativa.</t>
  </si>
  <si>
    <t>A direção deve assegurar a coerência entre os planos desdobrados das estratégias e o orçamento.</t>
  </si>
  <si>
    <t>Os responsáveis pelos planos devem ser alertados de compromissos vincendos.</t>
  </si>
  <si>
    <t>O cumprimento74 dos planos dos processos deve ser avaliado por meio de indicador.</t>
  </si>
  <si>
    <t>2.3 Análise de desempenho</t>
  </si>
  <si>
    <t xml:space="preserve">a) Medição e avaliação de resultados </t>
  </si>
  <si>
    <t xml:space="preserve">Tem as finalidades de permitir controlar75 a evolução dos resultados estratégicos e operacionais76, avaliar o desempenho competitivo77 da organização no mercado78 ou setor de atuação, verificar o atendimento a requisitos de partes interessadas e estimular o comprometimento dos diversos níveis da estrutura de liderança com o alcance de metas. </t>
  </si>
  <si>
    <t>Informar os principais indicadores estratégicos e operacionais com seus resultados no Critério 8.</t>
  </si>
  <si>
    <t>As informações dos indicadores estratégicos e operacionais devem ser atualizadas pelos responsáveis.</t>
  </si>
  <si>
    <t>O desempenho competitivo79 e do atendimento aos requisitos80 de partes interessadas devem ser avaliados, para resultados:</t>
  </si>
  <si>
    <t>Os resultados cujo desempenho competitivo precisa ser conhecido devem ser selecionados com participação da direção.</t>
  </si>
  <si>
    <t>Os critérios81 de seleção de referenciais82 comparativos para avaliação do desempenho competitivo devem ser estabelecidos com a participação da direção.</t>
  </si>
  <si>
    <t>Os fatos relevantes atualizados, sobre o macroambiente, setor de atuação e ambiente interno, devem ser compilados para contextualizar a análise dos resultados.</t>
  </si>
  <si>
    <t>A abrangência83 da mensuração da competitividade deve ser avaliada por meio de indicador.</t>
  </si>
  <si>
    <t>b) Avaliação de progresso</t>
  </si>
  <si>
    <t xml:space="preserve">Visa a analisar a evolução dos planos e resultados estratégicos e operacionais, a deliberar sobre as causas prováveis associadas a resultados adversos e a definir contramedidas. </t>
  </si>
  <si>
    <t>A direção deve realizar o monitoramento integrado84 dos planos e indicadores85 estratégicos e das eventuais contramedidas a resultados adversos em curso.</t>
  </si>
  <si>
    <t>O alcance de metas, o desempenho competitivo e o atendimento de requisitos de partes interessadas devem fazer parte da avaliação de progresso.</t>
  </si>
  <si>
    <t>As causas prováveis dos resultados desfavoráveis revelados pelos indicadores devem ser estudadas pelos responsáveis.</t>
  </si>
  <si>
    <t xml:space="preserve">O potencial de alcance das metas estratégicas, de curto ou longo prazo, à luz do progresso dos planos, deve ser reavaliado. </t>
  </si>
  <si>
    <t>Os resultados estratégicos e operacionais a serem analisados devem ser pré-estabelecidos conforme a instância86 decisória de avaliação.</t>
  </si>
  <si>
    <t>A avaliação dos resultados deve utilizar técnicas87 de análise agregada que permitam a percepção de correlações entre eles.</t>
  </si>
  <si>
    <t>As contramedidas alternativas aos resultados desfavoráveis devem ser analisadas pelos responsáveis para apoiar a tomada de decisão.</t>
  </si>
  <si>
    <t>Os desempenhos da evolução dos resultados estratégicos, da sua competitividade, do seu atendimento a requisitos de partes interessadas e do seu potencial de alcance de metas devem ser avaliados por meio de indicadores88.</t>
  </si>
  <si>
    <t>CRITÉRIO 3 - CLIENTES</t>
  </si>
  <si>
    <t>Este Critério trata da gestão da atuação sustentável no mercado e da experiência sustentável promovida aos clientes da organização.</t>
  </si>
  <si>
    <t>3.1 Mercado e atuação sustentável</t>
  </si>
  <si>
    <t xml:space="preserve">a) Estudo do mercado </t>
  </si>
  <si>
    <t>Tem os objetivos de compreender as principais variáveis que influenciam e que influenciarão na decisão de clientes potenciais de usufruir, consumir ou adquirir produtos da organização, da concorrência ou de tipo similar, bem como viabilizar a segmentação do mercado e conhecer as vantagens próprias e dos competidores90 nesses nichos.</t>
  </si>
  <si>
    <t xml:space="preserve">Entre as variáveis estudadas devem estar as dificuldades para os clientes potenciais usufruírem de produtos da organização, principalmente no caso de serviços públicos essenciais, concessionados ou não, ou de monopólios naturais e no caso de pessoas com deficiência. </t>
  </si>
  <si>
    <t xml:space="preserve">As principais fatias de participação91 no mercado devem ser acompanhadas por meio de indicadores. </t>
  </si>
  <si>
    <t>A predisposição do mercado em adquirir produtos sustentáveis e de preferir relacionar-se com organizações sustentáveis deve ser estudada para determinar diferentes tipos de oferta e de comunicação afirmativa para promoção da sustentabilidade.</t>
  </si>
  <si>
    <t xml:space="preserve">b) Segmentação do mercado </t>
  </si>
  <si>
    <t xml:space="preserve">Tem a finalidade de particionar os mercados de atuação com base em características similares que permitirão uma melhor adequação e oferta de soluções aos clientes, aumentando a eficiência do plano comercial, bem como de poder acompanhar a fatia de participação nos segmentos. Quando aplicável ao perfil da organização, a segmentação92 deve ser aplicada considerando o mercado de concessões de serviços públicos e o mercado de consumidores desses serviços ou de alternativos concorrentes. </t>
  </si>
  <si>
    <t>Entre as características similares utilizadas para segmentação, deve estar a predisposição, maior ou menor, da partição, em adquirir produtos sustentáveis e de preferir relacionar-se com organizações sustentáveis, para direcionar diferentes técnicas de abordagem.</t>
  </si>
  <si>
    <t>As fatias de participação nos principais segmentos devem ser acompanhadas por meio de indicadores.</t>
  </si>
  <si>
    <t xml:space="preserve">c) Definição dos clientes-alvo </t>
  </si>
  <si>
    <t xml:space="preserve">Visa a dar prioridade ao esforço de colocação de produtos, dirigido a nichos específicos dos segmentos e permitir uma adequação e oferta mais precisas de produtos e soluções. </t>
  </si>
  <si>
    <t>Os principais clientes-alvo estão informados no Perfil.</t>
  </si>
  <si>
    <t>A segmentação deve considerar o perfil socioeconômico.</t>
  </si>
  <si>
    <t xml:space="preserve">d) Conhecimento sobre os clientes-alvo </t>
  </si>
  <si>
    <t xml:space="preserve">Tem a finalidade de conhecer as principais fases da jornada e as experiências relevantes que restringem, inclusive pela condição social, e levam à escolha do produto da organização, pelo cliente-alvo e eventuais intermediários, bem como de identificar as suas principais necessidades, expectativas e predisposições, em constante evolução, que influenciam na sua preferência. </t>
  </si>
  <si>
    <t>Os principais interesses dos clientes-alvo estejam informados no Perfil.</t>
  </si>
  <si>
    <t xml:space="preserve">O levantamento de informações deve incluir o estudo da capacidade operacional e financeira de o cliente-alvo adquirir ou se beneficiar dos produtos de forma sustentável, da existência de soluções alternativas e suas consequências boas ou ruins para a organização, para terceiros, para a sociedade e para o meio ambiente, e de experiências de organizações de dentro e fora do ramo ou em mercados mais desenvolvidos, para ampliar o conhecimento sobre os clientes-alvo.  </t>
  </si>
  <si>
    <t xml:space="preserve">O levantamento de informações deve incluir a atuação em rede quando possibilitar93 a ampliação do conhecimento sobre os clientes-alvo.  </t>
  </si>
  <si>
    <t xml:space="preserve">A predisposição dos clientes-alvo em preferir produtos sustentáveis e se relacionar com organizações sustentáveis deve ser estudada para balizar a comunicação afirmativa nesse sentido. </t>
  </si>
  <si>
    <t xml:space="preserve">e) Planejamento de experiências sustentáveis </t>
  </si>
  <si>
    <t xml:space="preserve">Visa a especificar produtos mais atrativos às necessidades, expectativas e predisposições dos clientes-alvo e ao mesmo tempo que contribuam para o desenvolvimento sustentável. </t>
  </si>
  <si>
    <t>Citar duas características dos produtos que contribuem para o desenvolvimento sustentável.</t>
  </si>
  <si>
    <t xml:space="preserve">O planejamento deve traduzir os principais interesses de clientes-alvo em requisitos de desempenho para o projeto94 de produtos e processos. </t>
  </si>
  <si>
    <t xml:space="preserve">O planejamento deve traduzir os principais interesses de atuação sustentável com os clientes-alvo em requisitos de desempenho para o projeto de produtos e processos. </t>
  </si>
  <si>
    <t xml:space="preserve">f) Divulgação dos produtos sustentáveis </t>
  </si>
  <si>
    <t xml:space="preserve">Tem a finalidade de despertar o interesse de clientes-alvo por produtos da organização que os atendam e que contribuam para o desenvolvimento sustentável. </t>
  </si>
  <si>
    <t>Os anúncios de produtos ofertados devem ser verificados quanto à clareza e autenticidade de conteúdo.</t>
  </si>
  <si>
    <t>A divulgação deve despertar o interesse de clientes-alvo por produtos que contribuam de alguma forma para o desenvolvimento sustentável em segmentos aplicáveis.</t>
  </si>
  <si>
    <t>O desempenho da divulgação deve ser avaliado por meio de indicador.</t>
  </si>
  <si>
    <t xml:space="preserve">g) Desenvolvimento de marcas sustentáveis </t>
  </si>
  <si>
    <t xml:space="preserve">Tem o propósito de criar credibilidade, admiração, confiança, preferência e imagem positiva na organização e seus produtos, especialmente no mercado-alvo. </t>
  </si>
  <si>
    <t>Citar qual é o principal posicionamento pretendido pela organização no mercado.</t>
  </si>
  <si>
    <t xml:space="preserve">As marcas institucionais e de produtos e sua reputação no mercado-alvo devem ser protegidas. </t>
  </si>
  <si>
    <t>A avaliação da reputação ou imagem pretendida (posicionamento) para a organização no mercado-alvo deve ser acompanhada por meio de indicador.</t>
  </si>
  <si>
    <t>A avaliação da reputação ou imagem pretendida de organização sustentável no mercado-alvo deve ser acompanhada por meio de indicadores.</t>
  </si>
  <si>
    <t xml:space="preserve">3.2 Experiência sustentável </t>
  </si>
  <si>
    <t xml:space="preserve">a) Responsividade ao cliente </t>
  </si>
  <si>
    <t xml:space="preserve">Tem as finalidades de buscar assegurar acesso fácil, ágil e objetivo do cliente e eventuais intermediários para contratar produtos e manifestar-se em relação à sua experiência, solicitar informações e dar sugestões; bem como visa a proporcionar respostas ágeis e resolutas e esclarecimentos concisos; aumentando a confiança na relação com a organização e seus profissionais. </t>
  </si>
  <si>
    <t xml:space="preserve">O monitoramento dos canais de manifestação, a captação e registro de informações essenciais95 das manifestações, a sua triagem, classificação e priorização harmônica96, o acompanhamento de pendências e a atualização da plataforma de atendimento, devem fazer parte da responsividade ao cliente. </t>
  </si>
  <si>
    <t xml:space="preserve">As mídias sociais devem ser integradas e compatibilizadas com outros canais de manifestação dos clientes. </t>
  </si>
  <si>
    <t>A contratação de produtos é realizada com base em especificações verificadas97 previamente quanto à autenticidade e clareza de conteúdo e anuídas pelas partes.</t>
  </si>
  <si>
    <t xml:space="preserve">O registro de manifestações informais, a identificação de reincidências, o monitoramento e o retorno de tentativas de contato frustradas ou perdidas devem fazer parte da responsividade ao cliente. </t>
  </si>
  <si>
    <t xml:space="preserve">Os sítios oficiais ou populares de captação de manifestação de consumidores devem ser integrados e compatibilizados com outros canais de manifestação dos clientes. </t>
  </si>
  <si>
    <t xml:space="preserve">A atribuição de prioridades das manifestações deve ser realizada com base em critérios. </t>
  </si>
  <si>
    <t>A avaliação do canal de manifestação e da responsividade das manifestações do cliente e eventuais intermediários deve ser acompanhada por meio de indicadores.</t>
  </si>
  <si>
    <t>Os critérios de atribuição de prioridades devem incluir a confirmação de pertinência, por instância gestora, para as manifestações classificadas com alta prioridade na captação.</t>
  </si>
  <si>
    <t xml:space="preserve">As manifestações adversas de clientes, confirmadas com alta prioridade e as relativas à atuação socioambiental, devem ser alertadas preventivamente para direção. </t>
  </si>
  <si>
    <t>A adaptação da plataforma de atendimento para pessoas com deficiência atenderem ou serem atendidas deve fazer parte da responsividade da organização sustentável.</t>
  </si>
  <si>
    <t xml:space="preserve">b) Resolutividade de manifestações </t>
  </si>
  <si>
    <t xml:space="preserve">Tem os objetivos de endereçar, solucionar, esclarecer e dar retorno ou possibilitar acompanhamento da situação das manifestações recebidas dos clientes e ações associadas, corretivas e preventivas, com agilidade compatível com a classificação e prioridade. </t>
  </si>
  <si>
    <t>Citar qual é a causa mais frequente de reclamação de cliente, a principal causa raiz e o que está sendo feito.</t>
  </si>
  <si>
    <t>A verificação das manifestações potencialmente similares, a análise e tratamento de causas raízes, as ações decorrentes e seu acompanhamento e a notificação às áreas envolvidas e eventuais parceiros, devem fazer parte da resolutividade.</t>
  </si>
  <si>
    <t>A avaliação da resolutividade das manifestações do cliente e eventuais intermediários deve ser acompanhada por meio de indicadores.</t>
  </si>
  <si>
    <t>A situação das ações associadas a manifestações sobre impactos socioambientais adversos deve ser reportada ou acompanhada pela direção.</t>
  </si>
  <si>
    <t xml:space="preserve">c) Avaliação da experiência do cliente </t>
  </si>
  <si>
    <t xml:space="preserve">Visa a conhecer a percepção dos clientes e eventuais intermediários quanto à sua experiência com a organização e os produtos recebidos e a obter informações que possam retroalimentar, com agilidade, a melhoria de produtos e processos. </t>
  </si>
  <si>
    <t>A percepção dos clientes e eventuais intermediários, sobre a sua experiência com a organização e produtos recebidos, deve ser avaliada por meio de indicadores.</t>
  </si>
  <si>
    <t xml:space="preserve">A competitividade da experiência proporcionada ao cliente deve ser avaliada em relação a clientes de concorrentes ou de organizações de referência, incluindo líderes do setor ou do mercado.  </t>
  </si>
  <si>
    <t xml:space="preserve">O acompanhamento ativo da experiência proporcionada a novos clientes e eventuais intermediários e clientes de novos produtos deve fazer parte da avaliação para se antecipar a problemas. </t>
  </si>
  <si>
    <t>A avaliação da percepção, pelos clientes e eventuais intermediários, da sustentabilidade dos produtos fornecidos pela organização e de seu compromisso com o desenvolvimento sustentável deve fazer parte da avaliação da experiência do cliente.</t>
  </si>
  <si>
    <t>A avaliação da percepção dos clientes e eventuais intermediários, sobre aspectos de sustentabilidade da organização, deve ser acompanhada por meio de indicadores.</t>
  </si>
  <si>
    <t xml:space="preserve">d) Fidelização98 de clientes </t>
  </si>
  <si>
    <t>Tem a finalidade de tornar a experiência do cliente e eventuais intermediários mais valiosa para as partes, por meio do tratamento de oportunidades de melhoria convergentes e de inovações.</t>
  </si>
  <si>
    <t>Citar as principais formas de fidelização aplicadas aos principais tipos ou grupos de clientes.</t>
  </si>
  <si>
    <t>A identificação de oportunidades de melhoria, a partir da integração do conhecimento sobre os clientes-alvo e das manifestações e percepções de clientes, deve incluir a convergência com o desenvolvimento sustentável.</t>
  </si>
  <si>
    <t>A fidelização dos diferentes tipos ou grupos de clientes é avaliada por meio de indicador.</t>
  </si>
  <si>
    <t>CRITÉRIO 4 - SOCIEDADE</t>
  </si>
  <si>
    <t>Este Critério trata da gestão da responsabilidade social e da segurança socioambiental da organização.</t>
  </si>
  <si>
    <t>4.1 Responsabilidade social</t>
  </si>
  <si>
    <t xml:space="preserve">a) Manutenção da legalidade </t>
  </si>
  <si>
    <t xml:space="preserve">Tem as finalidades de analisar e atender às leis, regulamentos e normas exigíveis da organização, de qualquer natureza, em todas as regiões de atuação, tempestivamente. </t>
  </si>
  <si>
    <t>Os principais requisitos legais e regulamentares e eventuais pendências ou sanções estão apresentados no Perfil.</t>
  </si>
  <si>
    <t>Deve existir padrão para tratamento de não conformidades, inclusive apontadas por instâncias de governança e órgãos de controle da sociedade.</t>
  </si>
  <si>
    <t>Deve existir padrão para avaliação preventiva da conformidade legal.</t>
  </si>
  <si>
    <t xml:space="preserve">O padrão para avaliação preventiva da conformidade legal deve incluir leis, regulamentos e normas, em discussão nos foros responsáveis. </t>
  </si>
  <si>
    <t>Deve existir padrão para estabelecimento de termos de ajuste de conduta voluntários e corretivos.</t>
  </si>
  <si>
    <t>A manutenção da legalidade deve ser avaliada por meio de indicador.</t>
  </si>
  <si>
    <t xml:space="preserve">b) Adoção de códigos voluntários </t>
  </si>
  <si>
    <t>Visa a avaliar e selecionar os códigos e normas da sociedade, de adesão voluntária pela organização (normas, modelos, pactos, compromissos e similares) de forma a buscar incorporar suas recomendações, principalmente para o desenvolvimento sustentável.</t>
  </si>
  <si>
    <t>Citar os dois códigos ou normas de adesão voluntária mais importantes que a organização procura observar, associados ao desenvolvimento sustentável.</t>
  </si>
  <si>
    <t xml:space="preserve">O acervo de Objetivos do Desenvolvimento Sustentável das Nações Unidas (ODS) deve ser um código eletivo utilizado pela organização para guiar suas ações de atuação socioambiental, além dos objetivos tratados naturalmente pelas operações do negócio da organização. </t>
  </si>
  <si>
    <t>As necessidades, expectativas e predisposições das comunidades influenciadas99 devem ser identificadas e consideradas no planejamento de ações de contribuição para o desenvolvimento sustentável.</t>
  </si>
  <si>
    <t xml:space="preserve">As ações de contribuição para o desenvolvimento sustentável devem estimular o voluntariado da força de trabalho para desenvolver sua responsabilidade social individual. </t>
  </si>
  <si>
    <t>Citar as principais ações implementadas ou apoiadas, informando aquelas que incorporam pessoas voluntárias, a relação das ações com ODS's específicos e os próximos passos mais importantes.</t>
  </si>
  <si>
    <t xml:space="preserve">As ações de contribuição para o desenvolvimento sustentável mais importantes, escolhidas pela organização devem ser compatíveis com sua realidade socioambiental interna e externa e baseadas em critérios de escolha coerentes. </t>
  </si>
  <si>
    <t>As ações de contribuição para o desenvolvimento sustentável devem incluir o apoio à implementação de políticas públicas voltadas ao saneamento ambiental integrado ou à sustentabilidade, tornando a organização uma agente promotora de mudanças requeridas pela sociedade.</t>
  </si>
  <si>
    <t xml:space="preserve">As ações de contribuição para o desenvolvimento sustentável devem envolver parceiros ou redes para potencializar as ações, não gerar dependência exclusiva da organização e promover a boa imagem institucional. </t>
  </si>
  <si>
    <t>Citar as principais ações implementadas ou apoiadas que envolvem parceiros ou redes.</t>
  </si>
  <si>
    <t>Deve existir padrão para avaliação do atendimento a códigos voluntários escolhidos e para buscar seu pleno atendimento.</t>
  </si>
  <si>
    <t>A imagem institucional deve ser avaliada por meio de indicador.</t>
  </si>
  <si>
    <t xml:space="preserve">As ações de contribuição para o desenvolvimento sustentável devem incluir a redução de desigualdades, inclusive de gênero, a inclusão de minorias, e a acessibilidade, na organização, e a sua promoção na sociedade. </t>
  </si>
  <si>
    <t>O atendimento a normas e códigos de adesão voluntária deve incluir formas de avaliação independente sobre o cumprimento do escopo de adesão planejado.</t>
  </si>
  <si>
    <t>Os projetos relativos às ações de contribuição para o desenvolvimento sustentável implementadas devem ser avaliados e devem ser publicados juntamente com os resultados alcançados.</t>
  </si>
  <si>
    <t>O atendimento a ODS's ou códigos socioambientais de adesão voluntária deve ser avaliado por meio de indicador100.</t>
  </si>
  <si>
    <t>4.2 Segurança socioambiental</t>
  </si>
  <si>
    <t xml:space="preserve">a) Controle de impactos adversos </t>
  </si>
  <si>
    <t xml:space="preserve">Tem os objetivos de mapear e monitorar, de forma integrada, os impactos adversos, sociais e ambientais, atuais e potenciais, decorrentes de decisões, produtos e operações e de acompanhar a sua mitigação (eliminação, minimização ou compensação101). </t>
  </si>
  <si>
    <t>Os principais impactos adversos estão apresentados no Perfil.</t>
  </si>
  <si>
    <t>Citar os principais impactos atuais e potenciais adversos mapeados e ações mitigadoras.</t>
  </si>
  <si>
    <t>As ações mitigadoras de impactos adversos devem incluir a educação dos envolvidos.</t>
  </si>
  <si>
    <t>A significância dos impactos adversos deve ser estabelecida com base em critérios compatíveis com sua realidade socioambiental interna e externa.</t>
  </si>
  <si>
    <t>O monitoramento de impactos adversos que envolvem riscos à saúde e à vida da comunidade e de desastres ambientais deve incluir a avaliação por instituição independente102.</t>
  </si>
  <si>
    <t>As ações mitigadoras de impactos adversos devem promover a economia circular e, quando aplicável, o consumo responsável.</t>
  </si>
  <si>
    <t>Apresentar as metas para mitigar os principais impactos sociais e ambientais adversos, atuais e potenciais.</t>
  </si>
  <si>
    <t>Deve haver a participação de gestores de todas as áreas no controle de impactos adversos, sendo que o mapeamento, ações mitigadoras e significância devem ser atualizados em alinhamento com ciclos de tomada de decisão e planejamento.</t>
  </si>
  <si>
    <t>O êxito na prevenção de impactos adversos deve ser avaliado por meio de indicador.</t>
  </si>
  <si>
    <t>A direção deve acompanhar os impactos de maior significância e situação da mitigação.</t>
  </si>
  <si>
    <t xml:space="preserve">b) Prontidão para emergências </t>
  </si>
  <si>
    <t>Tem a finalidade de manter a organização preparada para responder a potenciais emergências, associadas aos impactos adversos sociais e ambientais mais relevantes.</t>
  </si>
  <si>
    <t>A resposta a emergências potenciais que envolvem riscos à saúde e à vida da comunidade e de desastres ambientais devem ter protocolos predefinidos.</t>
  </si>
  <si>
    <t>As pessoas responsáveis pela coordenação das respostas às principais emergências potenciais devem ser pré-designadas e conhecidas pelos envolvidos.</t>
  </si>
  <si>
    <t>Citar as principais emergências potenciais e o nome do protocolo associado.</t>
  </si>
  <si>
    <t>A prontidão de resposta a emergências potenciais e ocorridas deve ser avaliada.</t>
  </si>
  <si>
    <t>As pessoas responsáveis pela interlocução com as comunidades impactadas, nas respostas às principais emergências devem ser pré-designadas e capacitadas.</t>
  </si>
  <si>
    <t>Deve haver critérios para determinar quais impactos devem ter protocolo de emergência predefinido.</t>
  </si>
  <si>
    <t>A avaliação de resposta a emergências potenciais e ocorridas deve ter a participação de instituições representantes das comunidades impactadas.</t>
  </si>
  <si>
    <t>A prontidão de resposta às emergências que envolvem riscos à saúde e à vida da comunidade e de desastres ambientais deve incluir parecer de instituição independente103.</t>
  </si>
  <si>
    <t>A direção deve acompanhar o nível de prontidão de resposta às emergências que envolvem riscos à saúde e à vida da comunidade e de desastres ambientais e tornar públicos os pareceres independentes.</t>
  </si>
  <si>
    <t>A prontidão de resposta às emergências que envolvem riscos à saúde e à vida da comunidade e de desastres ambientais deve ser avaliada por meio de indicador.</t>
  </si>
  <si>
    <t>CRITÉRIO 5 - CONHECIMENTO, INOVAÇÃO E TECNOLOGIA</t>
  </si>
  <si>
    <t xml:space="preserve">Este Critério trata da gestão do conhecimento, da inovação e da adaptação digital104, que são necessários para potencializar o êxito das estratégias, incluindo de gestão para o desenvolvimento sustentável. </t>
  </si>
  <si>
    <t>5.1 Conhecimento essencial</t>
  </si>
  <si>
    <t xml:space="preserve">a) Mapeamento dos conhecimentos </t>
  </si>
  <si>
    <t xml:space="preserve">Tem o objetivo de identificar os conhecimentos mais importantes que ainda precisam ser internalizados108 na organização a partir das competências essenciais, que faltam ou que podem vir a faltar para o êxito das estratégias, inclusive para gestão e para a modelagem do negócio sustentável. </t>
  </si>
  <si>
    <t>Citar os conhecimentos mais importantes que ainda precisam ser internalizados, se houver.</t>
  </si>
  <si>
    <t>A identificação de conhecimentos essenciais para gestão a serem internalizados, deve utilizar normas ou modelos e o resultado da análise do desempenho de forma a apontar e priorizar oportunidades de melhorias.</t>
  </si>
  <si>
    <t>Especialistas devem participar da identificação de conhecimentos que precisam ser internalizados e de sua priorização.</t>
  </si>
  <si>
    <t>A identificação de conhecimentos essenciais para a modelagem do negócio sustentável deve utilizar normas ou modelos que permitam apontar e priorizar oportunidades de melhorias.</t>
  </si>
  <si>
    <t xml:space="preserve">Os conhecimentos a serem internalizados devem ser desdobrados de competências essenciais109 identificadas como importantes para o êxito das estratégias, incluindo as relativas à gestão e à modelagem do negócio sustentável. </t>
  </si>
  <si>
    <t xml:space="preserve">A necessidade de internalização de conhecimentos deve considerar riscos de dependência de pessoas e fornecedores. </t>
  </si>
  <si>
    <t xml:space="preserve">Os fatores de desempenho mais importantes sobre o conhecimento essencial da organização devem ser avaliados por meio de indicadores associados a eles. </t>
  </si>
  <si>
    <t>b) Internalização do conhecimento</t>
  </si>
  <si>
    <t>Tem as finalidades de captar, desenvolver, ampliar, aplicar, disseminar e proteger110 o conhecimento na organização a fim de se obter, tempestivamente, desenvolver e reter, as competências essenciais para o êxito das estratégias.</t>
  </si>
  <si>
    <t>A busca de conhecimentos voltados à excelência em gestão e à modelagem do negócio sustentável deve utilizar fontes111 de informação sobre referenciais112 comparativos pertinentes e melhores práticas.</t>
  </si>
  <si>
    <t xml:space="preserve">Os conhecimentos de gestão devem ser internalizados, incluindo por meio de planos de melhoria da gestão, e de outros classificados como relevantes ou mais importantes.  </t>
  </si>
  <si>
    <t>Um ambiente113 favorável à geração, intercâmbio e disseminação do conhecimento deve ser disponibilizado.</t>
  </si>
  <si>
    <t>Especialistas devem participar da internalização de conhecimentos, compartilhando competências e experiências, e da padronização de processos.</t>
  </si>
  <si>
    <t xml:space="preserve">Devem ser realizados projetos em parceria em pesquisas acadêmicas que propiciam o desenvolvimento do conhecimento em prol da organização. </t>
  </si>
  <si>
    <t>As melhores práticas no mercado, de modelagem de negócios sustentáveis, devem ser monitoradas e avaliadas quanto à sua aplicabilidade.</t>
  </si>
  <si>
    <t>O acervo de conhecimento, com padrões e lições aprendidas, deve ser acessível por meio de mecanismo de busca inteligente114.</t>
  </si>
  <si>
    <t>A redundância de especialistas deve ser incentivada e seus conhecimentos devem ser mantidos catalogados, possibilitando pronto acesso às pessoas certas.</t>
  </si>
  <si>
    <t>A busca por melhores práticas no mercado deve ser priorizada pelas áreas e realizada conforme um plano.</t>
  </si>
  <si>
    <t xml:space="preserve">Devem ser realizados projetos em parceria, com a academia, incubadoras, ou instituições115 especializadas, que propiciam o desenvolvimento do conhecimento em prol da modelagem do negócio sustentável. </t>
  </si>
  <si>
    <t>A internalização do conhecimento, incluindo sobre gestão, deve ser acompanhada por meio de indicadores.</t>
  </si>
  <si>
    <t>5.2 Inovação sustentável</t>
  </si>
  <si>
    <t xml:space="preserve">a) Fomento da inovação </t>
  </si>
  <si>
    <t xml:space="preserve">Tem o objetivo criar um ambiente que favoreça a sugestão de ideias originais116 ou inusitadas que tenham potencial de se converter em inovações em produtos e processos, solucionando problemas, aproveitando oportunidades ou criando mais valor para partes interessadas, enfatizando a gestão e a modelagem do negócio sustentável. </t>
  </si>
  <si>
    <t>Citar duas inovações mais importantes, de qualquer tipo, incorporadas no último ano.</t>
  </si>
  <si>
    <t xml:space="preserve">O potencial criativo da força de trabalho deve ser desenvolvido e o ambiente117 favorável à criatividade e integração deve ser proporcionado para as pessoas. </t>
  </si>
  <si>
    <t>A busca por inovações deve estar integrada à metodologia118 de projeto e de melhoria de produtos e processos e aos planos de melhoria da gestão119, de forma a considerar as sugestões com potencial e o parecer dos autores.</t>
  </si>
  <si>
    <t>A força de trabalho deve ser mobilizada120 a dar sugestões indicando o benefício esperado no desempenho de produtos e processos, inclusive para a modelagem do negócio sustentável.</t>
  </si>
  <si>
    <t>As sugestões devem passar por triagem e ser encaminhadas para análise121 e retorno aos autores, tempestivamente, solicitando novas informações ou informando o encaminhamento dado ou razão de eventual arquivamento.</t>
  </si>
  <si>
    <t>Os clientes, fornecedores, membros da comunidade e outras partes interessadas devem ser mobilizados e ter canal disponível para envio de sugestões.</t>
  </si>
  <si>
    <t>As sugestões devem ser analisadas quanto aos graus de viabilidade e de benefício esperado, para definir prioridades.</t>
  </si>
  <si>
    <t>A análise das sugestões deve considerar a incorporação de tecnologia digital emergente e outras tecnologias que aumentem a criação de valor para os clientes e outras partes interessadas.</t>
  </si>
  <si>
    <t>As sugestões devem ser analisadas considerando o conhecimento sobre soluções para a mesma finalidade ou as melhores práticas de outras organizações.</t>
  </si>
  <si>
    <t>A geração e incorporação de inovações devem ser acompanhadas por meio de indicadores capazes de evidenciar a mudança de patamar de desempenho da organização.</t>
  </si>
  <si>
    <t xml:space="preserve">b) Experimentação em larga escala </t>
  </si>
  <si>
    <t xml:space="preserve">Tem o objetivo de manter uma carteira de pilotos ou experimentos ágeis, seguros e de baixo custo na organização para validar as sugestões de ideias com potencial de se converter em inovações em produtos e processos, enfatizando a gestão e a modelagem do negócio sustentável. </t>
  </si>
  <si>
    <t>Dar exemplo de um experimento ou piloto promissor, em estudos.</t>
  </si>
  <si>
    <t>Os pilotos e experimentos exitosos realizados devem ser integrados às metodologias122 de projeto e de melhoria de produtos e processos e planos de melhoria da gestão123.</t>
  </si>
  <si>
    <t>A força de trabalho deve ser incentivada a propor para análise, juntamente com as sugestões, a descrição de pilotos ou experimentos participativos, que possam dar maior precisão ao resultado potencial da ideia.</t>
  </si>
  <si>
    <t>A experimentação deve priorizar a prototipagem, modelagem ou simulação em ambientes controlados que reproduzam com boa aproximação o ambiente real, a fim de reduzir custos de pesquisa e desenvolvimento.</t>
  </si>
  <si>
    <t>Deve ser promovido um ambiente favorável e autonomia124 para o desenvolvimento de pilotos ou experimentos de forma participativa, com avaliação dos riscos associados, por especialistas, antes da sua realização.</t>
  </si>
  <si>
    <t>Deve ser priorizada a tradução125 de sugestões recebidas que tenham maior grau de viabilidade e de benefício esperado, em pilotos ou experimentos participativos, ágeis, seguros e de baixo custo, que possam comprovar o benefício esperado e prever os ganhos com a eventual implantação definitiva.</t>
  </si>
  <si>
    <t>Os experimentos ou pilotos devem ter publicidade capaz de atrair pessoas que possam potencializar a criatividade.</t>
  </si>
  <si>
    <t>Os pilotos ou experimentos exitosos devem compor o acervo de inovações potenciais com retorno potencial.</t>
  </si>
  <si>
    <t>As lições aprendidas com pilotos ou experimentos, exitosos ou não, devem ser catalogadas juntamente com os resultados.</t>
  </si>
  <si>
    <t>A intensidade e êxito da experimentação devem ser avaliados por meio de indicadores.</t>
  </si>
  <si>
    <t>5.3 Adaptação digital segura</t>
  </si>
  <si>
    <t xml:space="preserve">a) Desenvolvimento do negócio digital  </t>
  </si>
  <si>
    <t xml:space="preserve">Tem a finalidade de desenvolver uma cultura e processos que propicie a incorporação ágil, permanente e adaptativa da tecnologia digital emergente nos produtos, processos, melhorando o seu desempenho e a integração digital com clientes e outras partes interessadas, enfatizando a gestão e a modelagem do negócio sustentável digital. </t>
  </si>
  <si>
    <t>Dar dois exemplos importantes de melhoria nas operações por meio da tecnologia digital.</t>
  </si>
  <si>
    <t xml:space="preserve">A infraestrutura de tecnologia de informação e comunicação deve promover a efetividade da coleta de dados, processamento, armazenamento e acesso à informação. </t>
  </si>
  <si>
    <t xml:space="preserve">A evolução da tecnologia digital emergente, seu potencial e adversidades devem ser acompanhados no mercado, incluindo em outras organizações. </t>
  </si>
  <si>
    <t xml:space="preserve">A demanda por informações e as oportunidades e custos de incorporação de tecnologia digital emergente, devem ser analisadas a fim de se definir o escopo ótimo para projetos de informatização e de melhorias nos sistemas de informação existentes. </t>
  </si>
  <si>
    <t xml:space="preserve">As oportunidades que a tecnologia digital emergente oferece devem ser acompanhadas e avaliadas pelas áreas responsáveis e apoiadas por especialistas. </t>
  </si>
  <si>
    <t xml:space="preserve">A definição e desenvolvimento de soluções de informatização e de adaptação digital devem utilizar metodologia ágil compatível com o porte e tempestividade requerida. </t>
  </si>
  <si>
    <t xml:space="preserve">A opinião dos usuários e o conhecimento atualizado sobre melhores práticas de outras organizações devem ser utilizados para definição de prioridades de adaptação digital. </t>
  </si>
  <si>
    <t xml:space="preserve">As oportunidades que a tecnologia digital emergente oferece devem ser graduadas em termos de potencial e investimento e os planos de adaptação prioritários devem ser estabelecidos pelas áreas responsáveis. </t>
  </si>
  <si>
    <t xml:space="preserve">As mudanças decorrentes da introdução de novas soluções baseadas em tecnologia digital devem prevenir e tratar os impactos sociais das mudanças, incluindo recapacitar e realocar as pessoas, avaliar riscos e acompanhar as mudanças. </t>
  </si>
  <si>
    <t>Os administradores devem participar da definição de políticas e estabelecimento de metas de adaptação digital.</t>
  </si>
  <si>
    <t>Os planos de adaptação digital devem priorizar a qualidade dos produtos, a efetividade do atendimento exclusivo e objetivo126 aos clientes, ações externas de governança e socioambientais mais importantes e processos de gestão críticos.</t>
  </si>
  <si>
    <t>A adaptação digital e a experiência digital de usuários devem ser avaliadas por meio de indicadores.</t>
  </si>
  <si>
    <t xml:space="preserve">b) Segurança digital  </t>
  </si>
  <si>
    <t xml:space="preserve">Tem a finalidade de manter um ambiente seguro de coleta, recebimento, tratamento, armazenamento, proteção e comunicação de informações no âmbito dos processos da organização. </t>
  </si>
  <si>
    <t>Citar o principal projeto em andamento relacionado com a segurança digital.</t>
  </si>
  <si>
    <t>A responsabilidade das pessoas em relação à segurança das informações na organização deve ser estabelecida formalmente, incluindo as informações em dispositivos móveis utilizados para o trabalho.</t>
  </si>
  <si>
    <t>Os riscos de segurança das informações devem ser tratados, havendo métodos para buscar assegurar a confidencialidade, a proteção, a atualização e a integridade das informações, bem como a continuidade dos serviços de informação, devido a panes ou em situações de emergência.</t>
  </si>
  <si>
    <t>A segurança contra risco de perda ou acesso indevido a informações deve ser avaliada por meio de testes de proteção e de recuperação.</t>
  </si>
  <si>
    <t xml:space="preserve">A infraestrutura de tecnologia de informação e comunicação deve promover a segurança das informações. </t>
  </si>
  <si>
    <t xml:space="preserve">A tecnologia digital emergente relativa à segurança de informações, seu potencial e adversidades devem ser acompanhados no mercado, incluindo em outras organizações. </t>
  </si>
  <si>
    <t>A integridade das informações deve ser promovida por meio de mecanismos de verificação de consistência preventiva, no recebimento ou entrada de dados, no armazenamento e geração de informações.</t>
  </si>
  <si>
    <t>Os administradores devem participar da definição de políticas e estabelecimento de metas de segurança digital.</t>
  </si>
  <si>
    <t>A segurança de informações, em seus vários aspectos127, deve ser acompanhada por meio de indicadores.</t>
  </si>
  <si>
    <t>CRITÉRIO 6 - PESSOAS</t>
  </si>
  <si>
    <t xml:space="preserve">Este Critério trata da gestão de equipes de alto desempenho e do desenvolvimento de líderes, enfatizando seu papel para o desenvolvimento sustentável.  </t>
  </si>
  <si>
    <t>6.1 Equipes de alto desempenho</t>
  </si>
  <si>
    <t>a) Estruturação das equipes</t>
  </si>
  <si>
    <t xml:space="preserve">Tem o objetivo de definir uma estrutura de pessoal otimizada a ser implementada, com perfis e competências necessárias definidas, para as pessoas atuarem com alta performance e com autonomia para autogerenciar e realizar melhorias. </t>
  </si>
  <si>
    <t>A estrutura organizacional e equipes multifuncionais estão informadas no Perfil.</t>
  </si>
  <si>
    <t>O planejamento de quadro e funções e de suas principais competências, deve ser feito em alinhamento ao projeto131 ou planejamento dos processos, incluindo dos recursos de aumento de produtividade.</t>
  </si>
  <si>
    <t>O planejamento de quadro e funções e de suas principais competências, deve ser feito considerando medidas de aumento de produtividade associadas ao desenvolvimento das equipes e aos investimentos em automação de processos.</t>
  </si>
  <si>
    <t>A criação de grupos multifuncionais, temporários ou permanentes, deve ser feita em alinhamento a necessidades de gestão participativa132 ou de melhoria do desempenho.</t>
  </si>
  <si>
    <t>A criação de grupos multifuncionais deve ser feita com base em critérios pré-estabelecidos e com definição de objetivos e metas.</t>
  </si>
  <si>
    <t>O planejamento de quadro deve ser feito com perspectiva de aumento de produtividade no longo prazo.</t>
  </si>
  <si>
    <t xml:space="preserve">O grau de autonomia133 dos níveis operacionais para se autogerir e melhorar processos deve ser definido. </t>
  </si>
  <si>
    <t>A autoridade dos responsáveis por processos transversais ou grupos multifuncionais, na estrutura adotada, deve ser definida.</t>
  </si>
  <si>
    <t>O desempenho da estruturação134 das equipes deve ser avaliado por meio de indicador.</t>
  </si>
  <si>
    <t>b) Composição de equipes</t>
  </si>
  <si>
    <t xml:space="preserve">Tem a finalidade de compor as equipes com pessoas que tenham o perfil e competências atuais e potenciais compatíveis com as necessidades definidas, de acordo com políticas de recrutamento, seleção e encarreiramento internos, de captação no mercado de trabalho, de diversidade, de inclusão social e de igualdade de oportunidade. </t>
  </si>
  <si>
    <t xml:space="preserve">A seleção de candidatos a posições técnicas deve validar seu perfil e competências técnicas e sociais135 declaradas ou previamente avaliadas136.  </t>
  </si>
  <si>
    <t xml:space="preserve">A seleção de candidatos a posições de liderança deve validar seu perfil e competências de gestão de pessoas declaradas ou previamente avaliadas.  </t>
  </si>
  <si>
    <t xml:space="preserve">Os candidatos recrutados e não selecionados devem ser informados do motivo.  </t>
  </si>
  <si>
    <t>Os recém-chegados na organização devem ser integrados à cultura organizacional.</t>
  </si>
  <si>
    <t>Os recém-chegados para compor equipes devem ser preparados para exercer suas funções, técnicas e comportamentais.</t>
  </si>
  <si>
    <t>As equipes devem ser preparadas para receber recém-chegados que tenham alguma deficiência.</t>
  </si>
  <si>
    <t>Os recém-chegados para compor equipes devem ser integrados aos principais processos da organização e suas equipes.</t>
  </si>
  <si>
    <t>O período de experiência do recém-chegado deve ser finalizado com retroalimentação formal sobre o seu desempenho.</t>
  </si>
  <si>
    <t>A seleção de candidatos deve considerar as competências definidas para a posição atual e posições futuras.</t>
  </si>
  <si>
    <t>Os interesses e o potencial de encarreiramento do pessoal próprio devem ser mapeados com a participação das pessoas, que devem ser informadas das competências a serem desenvolvidas.</t>
  </si>
  <si>
    <t>O desempenho da composição137 das equipes deve ser avaliado por meio de indicador.</t>
  </si>
  <si>
    <t xml:space="preserve">c) Capacitação e desenvolvimento das pessoas </t>
  </si>
  <si>
    <t xml:space="preserve">Visa a tornar as pessoas capazes de realizar as funções sob sua responsabilidade, a melhorar a sua performance viabilizando a aquisição de novas competências e prepará-las para assumir novas e maiores responsabilidades. </t>
  </si>
  <si>
    <t xml:space="preserve">Citar o principal programa ou ação de capacitação ou desenvolvimento das pessoas em andamento e a quantidade de pessoas alcançadas. </t>
  </si>
  <si>
    <t>As pessoas devem conhecer as competências técnicas e sociais necessárias para realizar as funções sob sua responsabilidade.</t>
  </si>
  <si>
    <t>As prioridades de desenvolvimento das pessoas devem se basear em retroalimentação da avaliação de desempenho em suas competências reais, com participação de líderes e das próprias pessoas, e em novas necessidades decorrentes do projeto ou planejamento dos processos.</t>
  </si>
  <si>
    <t>Os programas de capacitação e desenvolvimento das pessoas devem proporcionar experiências práticas.</t>
  </si>
  <si>
    <t>As pessoas devem ser informadas sobre as competências em que devem se desenvolver prioritariamente.</t>
  </si>
  <si>
    <t xml:space="preserve">Programas de desenvolvimento comportamental138 das pessoas devem qualificá-las em habilidades que as tornem mais preparadas para o relacionamento interpessoal. </t>
  </si>
  <si>
    <t xml:space="preserve">Programas ou ações de desenvolvimento da cidadania139 das pessoas devem qualificá-las em habilidades que as tornem mais preparadas para o exercício da ética e da cidadania na comunidade. </t>
  </si>
  <si>
    <t>O desenvolvimento da carreira profissional das pessoas deve ser promovido de forma integrada, harmonizando interesses das pessoas e necessidades da organização no longo prazo.</t>
  </si>
  <si>
    <t>As pessoas devem ser incentivadas e possuir um plano de autodesenvolvimento.</t>
  </si>
  <si>
    <t xml:space="preserve">Programas de desenvolvimento profissional140 das pessoas devem qualificá-las em novas habilidades que as tornem mais preparadas profissionalmente, independentemente das funções que exercem. </t>
  </si>
  <si>
    <t>A organização deve aplicar métodos para reorientação de carreira, aconselhamento profissional ou aumento da empregabilidade de pessoas cujas funções têm maior risco de serem afetadas por mudanças.</t>
  </si>
  <si>
    <t>A efetividade da capacitação e desenvolvimento das pessoas deve ser avaliada por meio de indicador.</t>
  </si>
  <si>
    <t>d) Tratamento dos perigos e riscos141 relacionados à saúde e à segurança</t>
  </si>
  <si>
    <t xml:space="preserve">Tem as finalidades de buscar assegurar a integridade física e mental das pessoas, estabelecer fatores de desempenho associados à saúde e segurança ocupacional da força de trabalho, observando normas e as boas práticas. </t>
  </si>
  <si>
    <t>Citar quais e quando ocorreram os dois últimos acidentes com afastamento e as medidas preventivas desencadeadas.</t>
  </si>
  <si>
    <t>O tratamento dos perigos e riscos à saúde e segurança ocupacional deve incluir a permanente educação e o desenvolvimento da prontidão para emergências</t>
  </si>
  <si>
    <t>O desempenho do tratamento dos perigos e riscos relacionados à saúde e à segurança da força de trabalho deve ser avaliado por meio de indicadores.</t>
  </si>
  <si>
    <t>Os perigos e riscos à saúde e segurança devem ser mapeados e tratados com a participação da força de trabalho, considerando as mudanças do ambiente físico e das operações.</t>
  </si>
  <si>
    <t>A organização deve assegurar que o emprego de ferramentas ou equipamentos operados por pessoas e a execução de tarefas sejam acompanhados das respectivas medidas de proteção.</t>
  </si>
  <si>
    <t>A prontidão para emergências em acidentes com pessoas e de evacuação das instalações deve ser testada por meio de exercícios.</t>
  </si>
  <si>
    <t>A possível subnotificação142 de ocorrências de acidentes e de quase acidentes deve ser monitorada143 e tratada com contramedidas preventivas.</t>
  </si>
  <si>
    <t>Os acidentes com afastamento devem ser prontamente notificados à direção com as respectivas contramedidas em andamento.</t>
  </si>
  <si>
    <t>O bem-estar das pessoas fora do ambiente de trabalho, em trânsito ou em trabalho remoto deve ser acompanhado e orientado.</t>
  </si>
  <si>
    <t>A prontidão para emergências em acidentes com pessoas e de evacuação das instalações, reais ou em exercícios, deve ser avaliada por meio de indicadores reportados à direção.</t>
  </si>
  <si>
    <t>Os quase acidentes com potencial de afastamento devem ser notificados à direção.</t>
  </si>
  <si>
    <t>Os indicadores de desempenho relacionados ao tratamento dos perigos e riscos à saúde e à segurança da força de trabalho devem ser reportados à direção.</t>
  </si>
  <si>
    <t>e) Otimização do clima144 organizacional</t>
  </si>
  <si>
    <t xml:space="preserve">Tem a finalidade de maximizar o comprometimento e disposição da força de trabalho para a alta performance e com o desenvolvimento sustentável. </t>
  </si>
  <si>
    <t>Citar as medidas abrangentes mais relevantes para melhoria do clima organizacional dos últimos dois anos.</t>
  </si>
  <si>
    <t>As principais necessidades, expectativas e predisposições das pessoas da força de trabalho que podem afetar o clima organizacional devem ser conhecidas para o desenvolvimento da comunicação e de programas de pessoal.</t>
  </si>
  <si>
    <t>As ações de maximização do comprometimento, bem-estar e satisfação das pessoas devem ser planejadas, harmonizadas pela direção e implementadas pelos líderes.</t>
  </si>
  <si>
    <t>As principais necessidades, expectativas e predisposições das pessoas do mercado de trabalho que podem afetar o clima organizacional devem ser conhecidas para o desenvolvimento da comunicação e de programas de pessoal.</t>
  </si>
  <si>
    <t>As lideranças, em todos os níveis, devem monitorar os aspectos que mais afetam o comprometimento, bem estar e a satisfação de sua equipe.</t>
  </si>
  <si>
    <t>A organização deve manter compensações compatíveis com a necessidade de retenção de pessoal de alto desempenho.</t>
  </si>
  <si>
    <t>A organização deve proporcionar canal de manifestação de insatisfações da força de trabalho sigilosos e responsivos145.</t>
  </si>
  <si>
    <t>As ações de maximização do comprometimento, bem-estar e satisfação das pessoas devem ser planejadas com a participação das equipes.</t>
  </si>
  <si>
    <t>A avaliação dos aspectos que afetam o comprometimento, o bem-estar e a satisfação da força de trabalho deve considerar a opinião das pessoas, sem necessidade de sua identificação, e permitir priorizar oportunidades de melhoria específicas por grupos de pessoas ou áreas.</t>
  </si>
  <si>
    <t>O voluntariado em projetos de desenvolvimento socioambientais é estimulado.</t>
  </si>
  <si>
    <t>As contribuições extraordinárias são identificadas e reconhecidas prontamente.</t>
  </si>
  <si>
    <t>O incentivo por alcance e superação de metas é adotado amplamente.</t>
  </si>
  <si>
    <t>O desempenho da otimização do clima organizacional deve ser avaliado por meio de indicadores abrangendo os fatores mais importantes.</t>
  </si>
  <si>
    <t>A definição do tratamento de aspectos que mais afetam o comprometimento, o bem-estar e a satisfação da força de trabalho deve ser feita com a responsabilização das lideranças e a participação das pessoas, de acordo com as principais insatisfações identificadas.</t>
  </si>
  <si>
    <t xml:space="preserve">O reconhecimento de equipes de alta performance destaca as competências associadas146 aos resultados excepcionais alcançados. </t>
  </si>
  <si>
    <t>O incentivo por alcance ou superação de metas considera metas das equipes.</t>
  </si>
  <si>
    <t>O desempenho do reconhecimento e do incentivo na organização deve ser avaliado por meio de indicadores.</t>
  </si>
  <si>
    <t>6.2 Desenvolvimento de líderes</t>
  </si>
  <si>
    <t>a) Definição de competências de liderança</t>
  </si>
  <si>
    <t xml:space="preserve">Tem o objetivo de estabelecer os principais conhecimentos, habilidades e atitudes de liderança, que os gestores precisam ter ou adquirir, em seu nível, para promover o maior engajamento da equipe, contribuir para aumento da sustentabilidade de produtos e processos e obter alta performance. </t>
  </si>
  <si>
    <t>As competências relativas à gestão de pessoas devem integrar o conjunto de competências estabelecidas para liderança para todos os níveis.</t>
  </si>
  <si>
    <t>As competências relacionadas com o pensamento sistêmico devem integrar o conjunto de competências estabelecidas para liderança em todos os níveis.</t>
  </si>
  <si>
    <t>As competências relacionadas com a excelência da gestão devem integrar o conjunto de competências estabelecidas para liderança em todos os níveis.</t>
  </si>
  <si>
    <t>As competências de liderança para direção devem ser estabelecidas com a participação dos proprietários, mantenedores ou instituidores, ou seus representantes.</t>
  </si>
  <si>
    <t>As competências relacionadas com o desenvolvimento sustentável147 devem integrar o conjunto de competências de liderança estabelecidas em todos os níveis.</t>
  </si>
  <si>
    <t>As competências relativas ao desenvolvimento de líderes devem integrar o conjunto de competências estabelecidas para líderes de gestores.</t>
  </si>
  <si>
    <t>O estabelecimento de competências para liderança deve considerar os líderes de grupos multifuncionais, temporários ou permanentes.</t>
  </si>
  <si>
    <t>b) Seleção de líderes e sucessores</t>
  </si>
  <si>
    <t xml:space="preserve">Visa a identificar líderes potenciais mais preparados para exercer ou desenvolver as competências exigidas para as posições de liderança atuais e futuras. </t>
  </si>
  <si>
    <t>A seleção de líderes e sucessores avalia a competência atual e potencial relativa à gestão de pessoas.</t>
  </si>
  <si>
    <t xml:space="preserve">A seleção de líderes e sucessores deve ser realizada com a participação ativa da direção e deve considerar resultados obtidos decorrentes da mobilização de pessoas em torno de objetivos. </t>
  </si>
  <si>
    <t>Os líderes e sucessores selecionados devem ser integrados aos principais processos de gestão da organização e gestores responsáveis.</t>
  </si>
  <si>
    <t xml:space="preserve">A seleção de líderes e sucessores deve validar a competência social atual e potencial para negociação e consenso.  </t>
  </si>
  <si>
    <t>O desempenho da seleção de líderes e sucessores deve ser avaliado por meio de indicadores associados aos resultados das equipes.</t>
  </si>
  <si>
    <t>c) Desenvolvimento de líderes e sucessores</t>
  </si>
  <si>
    <t xml:space="preserve">Tem o objetivo de incorporar as competências exigidas para as posições de liderança atuais e futuras nos líderes e sucessores selecionados. </t>
  </si>
  <si>
    <t>Citar o principal programa ou ação de desenvolvimento de líderes em andamento e a quantidade de pessoas alcançadas.</t>
  </si>
  <si>
    <t>O desenvolvimento de sucessores para qualquer nível deve incluir designações experimentais compatíveis com o nível almejado.</t>
  </si>
  <si>
    <t>A avaliação das competências de liderança de líderes e sucessores selecionados deve ser realizada e priorizada com a participação do avaliado.</t>
  </si>
  <si>
    <t>As competências de liderança com maior déficit devem ser tratadas com a participação dos respectivos líderes.</t>
  </si>
  <si>
    <t>O desenvolvimento de competências de liderança deve ser realizado com fixação de objetivos prioritários para cada pessoa e incorporação de novas habilidades.</t>
  </si>
  <si>
    <t xml:space="preserve">A avaliação e o desenvolvimento de competências de liderança deve ser parte integrante da responsabilidade de líderes de gestores. </t>
  </si>
  <si>
    <t>O desempenho dos líderes deve ser avaliado por meio de indicadores associados aos resultados das equipes e opinião dos liderados.</t>
  </si>
  <si>
    <t>CRITÉRIO 7 - PROCESSOS</t>
  </si>
  <si>
    <t xml:space="preserve">Este Critério trata da gestão dos principais processos primários e de suporte, de fornecimento e econômico-financeiros, necessários para a criação de valor, para os clientes e demais partes interessadas, de forma coerente com o desenvolvimento sustentável. </t>
  </si>
  <si>
    <t>a) Planejamento148 de fatores de desempenho</t>
  </si>
  <si>
    <t>Tem o objetivo de estabelecer os fatores de desempenho mais importantes, para produtos149 e processos primários e de suporte, a partir de requisitos relativos a clientes, outras partes interessadas e áreas internas, de melhorias dos processos e de desdobramentos de estratégias.</t>
  </si>
  <si>
    <t>Os indicadores para os principais processos primários e de suporte e seus resultados estão informados no Critério 8.</t>
  </si>
  <si>
    <t>Os principais fatores de desempenho para produtos e processos deve ser avaliado por meio de indicadores.</t>
  </si>
  <si>
    <t>O conjunto de fatores de desempenho e respectivos indicadores devem incluir os relativos a ativos de infraestrutura operacional, quando forem críticos para o negócio, e os relativos ao desenvolvimento sustentável.</t>
  </si>
  <si>
    <t xml:space="preserve">b) Projeto150 de produtos e processos sustentáveis </t>
  </si>
  <si>
    <t xml:space="preserve">Tem a finalidade de conceber ou atualizar os produtos e os processos primários e de suporte associados, estabelecendo padrões que possibilitem atender aos fatores de desempenho estabelecidos e privilegiando as inovações151. </t>
  </si>
  <si>
    <t>Citar exemplo recente de aumento da sustentabilidade incorporado em processos ou produtos.</t>
  </si>
  <si>
    <t>Os projetos devem estabelecer fatores de desempenho e indicadores associados, relativos a matérias-primas, insumos, serviços ou informações, adquiridos ou captados, compatíveis com os padrões estabelecidos para os produtos e processos152.</t>
  </si>
  <si>
    <t>A implementação de projetos deve incluir etapas piloto e intermediárias para avaliar resultados até entrar em operação.</t>
  </si>
  <si>
    <t>Os projetos devem utilizar metodologia compatível com o seu porte, complexidade, finalidade e tempestividade153 requerida e propiciar o seu gerenciamento. O uso de metodologia de projeto pode incluir padrões de autoridade154 e formação de equipe, design, análise de riscos, construção, lançamento, capacitação dos envolvidos, implantação, acompanhamento etc. e tem por objetivo estabelecer ou atualizar os padrões para que os fatores de desempenho sejam atendidos em sua plenitude, livre de contratempos.</t>
  </si>
  <si>
    <t>O estabelecimento de padrões e de seu acervo visando a garantir a qualidade dos produtos e dos processos associados devem ser compatíveis com o ambiente operacional em que serão aplicados e com a capacidade dos executantes os compreenderem.</t>
  </si>
  <si>
    <t xml:space="preserve">O lançamento de produtos e início das operações dos processos associados, sejam novos ou atualizados, devem ser monitorados de maneira particular para possibilitar ajustes rápidos nos padrões, reduzindo possíveis impactos adversos iniciais. </t>
  </si>
  <si>
    <t>O desenvolvimento de projetos deve ser realizado com a participação de partes interessadas e áreas internas afetadas ou beneficiadas.</t>
  </si>
  <si>
    <t>Os projetos devem avaliar a incorporação de tecnologias emergentes que aumentem a criação de valor para os clientes, para a organização e para outras partes interessadas, em harmonia com o desenvolvimento sustentável.</t>
  </si>
  <si>
    <t xml:space="preserve">Os projetos devem incluir uma avaliação de riscos abrangente155, o que pode resultar em novos fatores de desempenho a serem monitorados. </t>
  </si>
  <si>
    <t>Os projetos devem buscar assegurar:</t>
  </si>
  <si>
    <t xml:space="preserve">Os projetos devem incluir parcerias com outras organizações para potencializar o desempenho de produtos e processos, incluindo a ecoeficiência e o tempo de ciclo de desenvolvimento. </t>
  </si>
  <si>
    <t>As pessoas executantes dos padrões operacionais essenciais para garantir o nível de qualidade projetado para os produtos e processos devem ser formalmente qualificadas160 e os equipamentos necessários devem ser formalmente homologados ou calibrados.</t>
  </si>
  <si>
    <t>Os padrões operacionais essenciais para garantir o nível de qualidade projetado devem ser definidos utilizando análise166 de riscos de ocorrência de falhas para atender aos fatores de desempenho.</t>
  </si>
  <si>
    <t>c) Monitoramento do desempenho dos processos</t>
  </si>
  <si>
    <t>Tem a finalidade de verificar se os padrões operacionais, essenciais para garantir a qualidade dos produtos e processos, estão sendo cumpridos e observando os fatores de desempenho estabelecidos no projeto.</t>
  </si>
  <si>
    <t>Os padrões operacionais, atualizados, devem ser de fácil consulta pelas pessoas executantes.</t>
  </si>
  <si>
    <t>O gerenciamento do desempenho das operações deve ser realizado por meio de ferramentas de controle167 que garantam o cumprimento dos padrões, incluindo indicadores com metas.</t>
  </si>
  <si>
    <t>As ações corretivas de não conformidades168 devem ser definidas e as causas raízes devem ser investigadas e tratadas nas ações corretivas, com registro dos eventos.</t>
  </si>
  <si>
    <t>O gerenciamento do desempenho deve ser realizado de forma participativa, quando aplicável, e deve utilizar técnica de verificação de cumprimento de padrões.</t>
  </si>
  <si>
    <t>A eficácia das ações corretivas e de tratamento das causas raízes deve ser confirmada.</t>
  </si>
  <si>
    <t>Os eventos e lições aprendidas associados a ações corretivas devem ser compartilhados com todos os afetados pela ocorrência ou pelas ações corretivas.</t>
  </si>
  <si>
    <t>A aplicação e o monitoramento dos padrões operacionais devem ser agilizados com o emprego de tecnologia digital.</t>
  </si>
  <si>
    <t>Os eventos associados a ações corretivas devem ser compartilhados com outras áreas e partes interessadas aplicáveis, com potencial similar de impacto.</t>
  </si>
  <si>
    <t>O cumprimento de padrões das operações e o atendimento aos fatores de desempenho deve ser autogerenciado pelos executantes e deve ser apoiado por ferramentas de alerta preventivo sobre potenciais não conformidades.</t>
  </si>
  <si>
    <t>d) Análise e melhoria de processos e produtos</t>
  </si>
  <si>
    <t xml:space="preserve">Têm as finalidades de investigar oportunidades para otimizar as operações, priorizar e implementar ações de melhoria da performance, incluindo eco e socioeficiência, e de mitigação de riscos, bem como proporcionar mudanças nos padrões para que as melhorias sejam perenes. </t>
  </si>
  <si>
    <t>Citar exemplo recente de melhoria da sustentabilidade incorporado em processos ou produtos resultante da análise para melhoria.</t>
  </si>
  <si>
    <t>A análise e a melhoria devem ser realizadas de forma participativa.</t>
  </si>
  <si>
    <t>A análise e desenvolvimento de melhorias devem ser realizadas com apoio de metodologia, de forma integrada com outras áreas aplicáveis, e devem incluir os aspectos socioambientais.</t>
  </si>
  <si>
    <t>As melhorias169 propostas devem indicar o retorno potencial para as partes interessadas beneficiadas.</t>
  </si>
  <si>
    <t>Os eventos e lições aprendidas associados às melhorias implementadas devem ser compartilhados com todos os envolvidos com o produto ou processo.</t>
  </si>
  <si>
    <t xml:space="preserve">A análise deve incluir a avaliação da variabilidade, confiabilidade, riscos, produtividade, eficácia, eficiência, eco e socioeficiência.  </t>
  </si>
  <si>
    <t xml:space="preserve">A análise deve incluir a investigação comparativa de características de processos e produtos com finalidade similar em concorrentes ou outras organizações de referência, dentro ou fora do setor, escolhidas com critério que proporcione maior potencial de aprendizado. </t>
  </si>
  <si>
    <t>As melhorias potenciais devem ser avaliadas em termos de retornos econômicos e socioambientais para se estabelecer prioridades.</t>
  </si>
  <si>
    <t xml:space="preserve">As melhorias propostas devem avaliar o emprego de novas tecnologias e envolver representantes das partes interessadas mais afetadas. </t>
  </si>
  <si>
    <t>Os eventos associados a melhorias implementadas devem ser compartilhados com outras áreas e partes interessadas aplicáveis, com potencial de impacto.</t>
  </si>
  <si>
    <t>As oportunidades com potencial de melhorar o desempenho de fornecedores ou a satisfação dos clientes ou da comunidade, direta ou indiretamente, devem ter esse potencial confirmado e a melhoria deve ser efetivada com a participação dessas partes.</t>
  </si>
  <si>
    <t>O retorno esperado pelas melhorias implementadas deve ser confirmado.</t>
  </si>
  <si>
    <t>7.2 Processos de fornecimento</t>
  </si>
  <si>
    <t>a) Desenvolvimento sustentável da cadeia170 de suprimentos</t>
  </si>
  <si>
    <t>Visa a buscar assegurar a aquisição no mercado ou extração no meio ambiente, de matérias-primas, insumos, serviços ou informações, de forma compatível com o projeto dos produtos e dos processos, com a demanda e com o desenvolvimento sustentável, especialmente com a economia circular e bem-estar das pessoas. Inclui a busca ou preparo de fornecedores171 socialmente responsáveis e competitivos e cuidados para extração, proteção e meios de restauração dos recursos naturais nas fontes de extração.</t>
  </si>
  <si>
    <t xml:space="preserve">O trabalho infantil, degradante, forçado ou inseguro, na busca por fornecedores na cadeia de suprimentos deve ser verificado e denunciado. </t>
  </si>
  <si>
    <t xml:space="preserve">O impacto da captação de recursos naturais não renováveis deve ser minimizado e o meio ambiente de captação deve ser protegido com meios de restauração. </t>
  </si>
  <si>
    <t xml:space="preserve">O progresso econômico, social e ambiental deve ser estimulado por meio de aquisições nas regiões do entorno das instalações com comunidades de baixa renda ou em áreas degradadas. </t>
  </si>
  <si>
    <t>O emprego de matérias-primas, insumos e ativos de infraestrutura operacional eco e socioeficientes deve ser estimulado no desenvolvimento da cadeia de suprimentos.</t>
  </si>
  <si>
    <t>A inclusão social e igualdade de gênero devem ser estimuladas no desenvolvimento da cadeia de suprimentos.</t>
  </si>
  <si>
    <t>O desenvolvimento integrado da cadeia de suprimentos deve maximizar o potencial de redução, reutilização e reciclagem de materiais e a durabilidade dos ativos de infraestrutura operacional e de bens produzidos.</t>
  </si>
  <si>
    <t>A neutralidade ou negativação de carbono devem ser estimuladas no desenvolvimento da cadeia de suprimentos.</t>
  </si>
  <si>
    <t>b)  Qualificação e seleção172 de fornecedores sustentáveis</t>
  </si>
  <si>
    <t>Tem a finalidade de catalogar candidatos que possuem as aptidões necessárias, inclusive de responsabilidade socioambiental, para atenderem aos requisitos de fornecimento e para se tornar fornecedores e a seleção tem por objetivo definir a melhor opção de fornecimento, ponderando os fatores de desempenho relevantes para a organização e para o desenvolvimento sustentável.</t>
  </si>
  <si>
    <t>Dar exemplo recente de substituição de insumo importante por outro mais sustentável.</t>
  </si>
  <si>
    <t>A qualificação de fornecedores, dos diferentes tipos, que estão aptos a fornecer, deve utilizar critérios de idoneidade, legalidade, qualidade, experiência, competitividade, segurança e saúde ocupacional de sua força de trabalho e algum compromisso com o desenvolvimento sustentável.</t>
  </si>
  <si>
    <t>As necessidades, expectativas e predisposições dos fornecedores devem ser identificadas na sua qualificação para verificação de compatibilidade com as da organização.</t>
  </si>
  <si>
    <t xml:space="preserve">A seleção de fornecedores mais adequados deve utilizar critérios de comprometimento com níveis de qualidade esperados, incluindo de ressarcimentos em razão de falhas. </t>
  </si>
  <si>
    <t>A qualificação de fornecedores, dos diferentes tipos, que estão aptos a fornecer, deve utilizar critérios de compensação competitiva173comprometimento com a inclusão social, igualdade de gênero e ecoeficiência.</t>
  </si>
  <si>
    <t>A qualificação ou seleção de fornecedores deve possuir mecanismos de prevenção da corrupção.</t>
  </si>
  <si>
    <t>Os fornecedores candidatos devem dispor de canal de acesso ágil para fornecer informações seletivas174 e sobre seus produtos e para receber respostas tempestivas.</t>
  </si>
  <si>
    <t xml:space="preserve">A seleção de fornecedores mais adequados deve utilizar critério de comprometimento com performance que influencia na forma de pagamento pelo fornecimento. </t>
  </si>
  <si>
    <t xml:space="preserve">O estabelecimento de parcerias175 com fornecedores deve ser fundamentado em análise estratégica e de riscos. </t>
  </si>
  <si>
    <t xml:space="preserve">A qualificação de fornecedores regulares deve incluir a verificação de aspectos de governança e gestão de riscos, além de aspectos relativos à conduta ética, e de neutralidade ou negativação de carbono. </t>
  </si>
  <si>
    <t>A qualificação profissional da força de trabalho dos fornecedores que atuam a serviço da organização executando operações perigosas, pré-determinadas para cada tipo de fornecimento, deve ser verificada.</t>
  </si>
  <si>
    <t xml:space="preserve">O estabelecimento de parcerias com fornecedores deve ser estimulado para desenvolvimento de inovações. </t>
  </si>
  <si>
    <t>c)  Monitoramento176 do fornecimento</t>
  </si>
  <si>
    <t xml:space="preserve">Tem a finalidade de assegurar a qualidade177 de matérias-primas, insumos, serviços ou informações recebidas dos diferentes tipos de fornecimento, em relação aos padrões esperados e de notificar não conformidades, solicitando ações corretivas e compromisso com melhorias. </t>
  </si>
  <si>
    <t>O monitoramento do fornecimento deve incluir métodos de verificação da conformidade e tempestividade dos recebimentos, compatíveis com a qualificação dos fornecedores e criticidade para os processos da cadeia de valor.</t>
  </si>
  <si>
    <t>As eventuais não conformidades detectadas e solicitação de ações corretivas devem ser prontamente notificadas aos fornecedores e acompanhadas.</t>
  </si>
  <si>
    <t>O monitoramento do fornecimento deve incluir a verificação das condições de trabalho, incluindo legais e de saúde e segurança ocupacional, da força de trabalho dos fornecedores que atuam a serviço178 da organização.</t>
  </si>
  <si>
    <t>Os impactos de eventuais não conformidades detectadas, incluindo os custos para a organização associados a elas, devem ser prontamente notificados aos fornecedores.</t>
  </si>
  <si>
    <t>O rigor do monitoramento do fornecimento deve ser proporcional à frequência de ocorrências de não conformidades pelo fornecedor ou à existência de fatores de desempenho zero-erro.</t>
  </si>
  <si>
    <t>d)  Avaliação do fornecimento</t>
  </si>
  <si>
    <t xml:space="preserve">Visa à requalificação de fornecedores ou fontes de fornecimento, ao estímulo à melhoria de seus produtos e processos e ao seu desenvolvimento sustentável e ao aperfeiçoamento das políticas e padrões de fornecimento e de projeto de produtos e processos da organização. </t>
  </si>
  <si>
    <t>O resultado da avaliação dos fornecedores deve ser a eles informado, com indicação de oportunidades de melhoria aplicáveis.</t>
  </si>
  <si>
    <t xml:space="preserve">A força de trabalho dos fornecedores que atuam a serviço da organização deve ser engajada, comprovadamente, em procedimentos de proteção da saúde e segurança ocupacional e com as diretrizes a ela aplicável. </t>
  </si>
  <si>
    <t xml:space="preserve">A força de trabalho dos fornecedores que atua a serviço da organização deve ser engajada ativamente em princípios éticos, com direcionamento da respectiva liderança. </t>
  </si>
  <si>
    <t>A opinião dos fornecedores mais importantes deve ser considerada para melhorar as políticas e padrões de relacionamento e fornecimento.</t>
  </si>
  <si>
    <t xml:space="preserve">Os fatores de desempenho essenciais do relacionamento com os diferentes tipos de fornecedores e produtos fornecidos179 devem ser avaliados por meio de indicadores. </t>
  </si>
  <si>
    <t xml:space="preserve">A força de trabalho de fornecedores que atua a serviço da organização deve ser engajada ativamente com o desenvolvimento sustentável. </t>
  </si>
  <si>
    <t>Os fornecedores devem ser estimulados a buscar melhorias e inovações para aumentar a ecoeficiência e reduzir custos de seus produtos e processos.</t>
  </si>
  <si>
    <t>7.3 Processos econômico-financeiros180</t>
  </si>
  <si>
    <t>a)  Síntese181 de fatores de desempenho econômico-financeiro</t>
  </si>
  <si>
    <t>Tem a finalidade de estabelecer os fatores de desempenho mais importantes, internos e externos, que causam impacto adverso ou favorável na sustentabilidade econômica e financeira do negócio, a partir de requisitos de proprietários, mantenedores ou instituidores, outras partes interessadas e áreas internas, incluindo desdobrados de estratégias de desenvolvimento sustentável.</t>
  </si>
  <si>
    <t xml:space="preserve">Os fatores de desempenho econômico-financeiros182 mais importantes devem ser avaliados por meio de indicadores. </t>
  </si>
  <si>
    <t>Os principais indicadores econômico-financeiros com seus resultados estão informados no Critério 8.</t>
  </si>
  <si>
    <t>Os administradores devem participar da definição de políticas e de revisão das metas de desempenho econômico-financeiro.</t>
  </si>
  <si>
    <t>Os fatores de desempenho mais importantes devem abranger a otimização dos custos das diversas operações e as responsabilidades pelo seu controle devem estar formalmente atribuídas.</t>
  </si>
  <si>
    <t>A precificação ou tarifação de produtos deve se submeter a políticas comerciais aprovadas pelos administradores e incluir análise de impactos para a organização e para o consumo responsável.</t>
  </si>
  <si>
    <t xml:space="preserve">A concessão de créditos e as aplicações financeiras devem se submeter a políticas estabelecidas que reduzam o risco. </t>
  </si>
  <si>
    <t>O planejamento tributário deve ser otimizado considerando prazos de recolhimento de taxas e tributos, a cadeia de valor e de suprimento, aspectos geográficos, incentivos e outros.</t>
  </si>
  <si>
    <t>b) Projeção orçamentária</t>
  </si>
  <si>
    <t>Tem os objetivos de projetar o desempenho econômico-financeiro, integrado e dinâmico, compatibilizar as contas com a estrutura de responsabilidade por processos, comprometer os responsáveis com metas183e seu controle, buscar assegurar uma contabilização gerencial precisa e tempestiva, possibilitar identificação e emissão de alertas de desvios e definir prioridades para melhoria do desempenho.</t>
  </si>
  <si>
    <t>Os administradores devem participar da aprovação da peça orçamentária e do monitoramento do desempenho econômico-financeiro com o objetivo de pactuá-los e acompanhá-los com transparência.</t>
  </si>
  <si>
    <t>As ações corretivas, preventivas e as oportunidades, decorrentes do controle orçamentário e da análise de performance devem ser registradas e acompanhadas.</t>
  </si>
  <si>
    <t>A elaboração e ajustes do orçamento devem ser participativos para aumentar o comprometimento e a assertividade e avaliar externalidades.</t>
  </si>
  <si>
    <t>Os prazos fiscais184 devem ser monitorados para evitar custos com multas e sanções pelo seu descumprimento.</t>
  </si>
  <si>
    <t xml:space="preserve">As projeções de performance devem ser dinâmicas para possibilitar a antecipação de medidas de ajuste necessárias para buscar assegurar o cumprimento de compromissos com as partes interessadas e a otimização de resultados. </t>
  </si>
  <si>
    <t>Os gestores devem receber alertas antecipados a respeito de anomalias potenciais, incluindo de contabilização, dos resultados sob sua responsabilidade.</t>
  </si>
  <si>
    <t xml:space="preserve">c) Qualificação de investimentos </t>
  </si>
  <si>
    <t xml:space="preserve">Tem as finalidades de avaliar a viabilidade e retorno potencial dos investimentos, necessários para implementação das estratégias, para os resultados da organização, definir as fontes de recursos ideais e analisar o progresso e o retorno real dos investimentos realizados. </t>
  </si>
  <si>
    <t>Citar o principal investimento em andamento e a fonte de recurso.</t>
  </si>
  <si>
    <t>Os administradores devem participar da aprovação dos investimentos.</t>
  </si>
  <si>
    <t>A viabilidade dos investimentos deve ser estudada de forma participativa com base em estudos que considerem retornos econômicos e socioambientais.</t>
  </si>
  <si>
    <t>O controle do orçamento de investimentos deve ser utilizado para avaliar o progresso dos projetos.</t>
  </si>
  <si>
    <t>A competitividade de alternativas de fontes de recursos para investimentos deve ser acompanhada.</t>
  </si>
  <si>
    <t>O retorno real dos principais investimentos realizados deve ser acompanhado, considerando benefícios previstos nos respectivos estudos de viabilidade, e demonstrados para os administradores.</t>
  </si>
  <si>
    <t>As lições aprendidas, favoráveis e desfavoráveis, relativas a investimentos realizados devem ser registradas e compartilhadas.</t>
  </si>
  <si>
    <t>d) Equilíbrio do fluxo financeiro</t>
  </si>
  <si>
    <t>Tem por objetivo assegurar a disponibilidade de recursos financeiros para operacionalização das atividades da organização, com previsibilidade, otimizando critérios e seleção tempestiva de fontes de captação de capital de giro, de tomada de riscos financeiros, de políticas comerciais, de aplicações de caixa e de administração de créditos e recebimentos, em sincronia com as necessidades.</t>
  </si>
  <si>
    <t xml:space="preserve">A política de captação de recursos deve ser aprovada pelos administradores. </t>
  </si>
  <si>
    <t xml:space="preserve">Os impactos potenciais de mudanças na política comercial ou de gratuidades no equilíbrio do fluxo financeiro devem ser analisados antes de sua efetivação. </t>
  </si>
  <si>
    <t>A projeção de liquidez deve ser dinâmica e monitorada para possibilitar a antecipação de decisões referente à fonte de recursos financeiros.</t>
  </si>
  <si>
    <t>A política de concessão de créditos deve envolver análise de riscos sobre a parte tomadora com base em informações confiáveis.</t>
  </si>
  <si>
    <t>O controle e conciliação de recebíveis devem prevenir a inadimplência e a evasão de receitas.</t>
  </si>
  <si>
    <t>As políticas de concessão de créditos, captação de recursos e comercial devem incluir critérios que favoreçam o desenvolvimento sustentável.</t>
  </si>
  <si>
    <t>1 A sigla ESG - Environmental, Social &amp; Governance - foi mantida na língua inglesa considerando sua difusão e esforços internacionais pelo desenvolvimento sustentável.</t>
  </si>
  <si>
    <t>2 "As Melhores em Gestão no Saneamento Ambiental"</t>
  </si>
  <si>
    <t>3 "Selo de Qualidade de Fornecedores"</t>
  </si>
  <si>
    <t>4 Anteriormente denominada "transformação digital"</t>
  </si>
  <si>
    <t>5 Câmara Temática de Indicadores de Desempenho do Saneamento Ambiental</t>
  </si>
  <si>
    <t>6 Sumário de Gestão</t>
  </si>
  <si>
    <t>7 A avaliação da Banca Examinadora na visita é realizada por amostragem apenas para alguns processos gerenciais e suas exigências. Incoerências sistemáticas encontradas entre a realidade observada na visita e o conteúdo declarado no "SG" e na "LV" gerarão um fator de correção que será aplicado aos demais PGs.</t>
  </si>
  <si>
    <t>8 Ver glossário.</t>
  </si>
  <si>
    <t>9 Se optar por informar a "Missão" institucional e ela não explicar claramente a atividade-fim, completar com essa última.</t>
  </si>
  <si>
    <t>10 Lista de valores e princípios, sem explicar. Ver Glossário do MEGSA</t>
  </si>
  <si>
    <t>11 Usar informações do setor conforme a atividade-fim. Ex.: ligações, economias, habitantes, extensão de rede, volumes, área, usuários, projetos, pedidos etc.</t>
  </si>
  <si>
    <t>12 Informar quantidades e quais são apenas os principais</t>
  </si>
  <si>
    <t xml:space="preserve">13 Principais bens ou serviços gerados pelos processos e entregues a clientes </t>
  </si>
  <si>
    <t xml:space="preserve">14 Apenas as principais operações primárias associadas à produção, desenvolvimento, entrega, atendimento e logística reversa dos produtos principais. São esperados indicadores para acompanhar o desempenho desses processos. </t>
  </si>
  <si>
    <t>15 Apenas as principais operações repetitivas de suporte técnico ou administrativo aos processos primários, não gerenciais. São esperados indicadores para acompanhar o desempenho desses processos. Pode incluir as operações administrativas financeiras (contabilidade, contas a pagar/a receber, tesouraria, controladoria, pagadoria e outras), de serviços de pessoal (recrutamento &amp; seleção, depto. de pessoal, serv. de treinamento, serv. de segurança do trabalho, serv. ambulatoriais), compras e de outras áreas, cujo desempenho tem influência determinante para o resultado do negócio.</t>
  </si>
  <si>
    <t>16 Informar o segmento de atuação definido pela organização, se existir, onde se encontra o grupo de cliente. Exs.: água, esgotamento sanitário, drenagem urbana, resíduos sólidos urbanos, efluentes industriais, projetos de saneamento, obras de saneamento, serviços de operação de saneamento ambiental, serviços de engenharia, serviços gerais, serviços de laboratório, tecnologia de informação, equipamentos de saneamento, instalação &amp; manutenção, coleta de dados, call-center</t>
  </si>
  <si>
    <t>17 Usar a denominação adotada pela organização para os grupos ou tipos de clientes. Incluir como grupos de clientes, outras unidades, se houver, da mesma controladora ou grupo empresarial, que são beneficiárias continuadas dos produtos da organização. Incluir como clientes, tipos de fornecedores importantes que recebem produtos da organização para adicionar valor e depois lhe fornecer.</t>
  </si>
  <si>
    <t>18 Número dos principais produtos que são entregues ao grupo, separados por vírgula. Ex:. 1, 3</t>
  </si>
  <si>
    <t>19 Exs: Fornecedores de serv. engenharia, prods. químicos, equipamentos, serv. técnicos, serv. de operação, serviços gerais, serviços corporativos (da mesma controladora ou grupo empresarial) e a sociedade (recursos naturais outorgados). Somente considerar fornecedores de serviços terceirizados se foram importantes e totalizarem mais de 5% da força de trabalho da candidata. Frequentemente os fornecedores de organizações do conhecimento como agências de comunicação, escritórios de engenharia e arquitetura, software-houses e similares, bem como unidades de apoio prestadoras de serviços dessa natureza, tem os próprios clientes como sendo um tipo de fornecedor relevante, cujo fornecimento deve ser avaliado em termos de qualidade e tempestividade da informação fornecida como matéria-prima.</t>
  </si>
  <si>
    <t>20 Bens ou serviços adquiridos ou recebidos pela organização: recursos naturais (outorgados), matérias-primas, insumos, commodities, equipamentos, ferramentas, serviços técnicos, serviços gerais, serviços corporativos (da mesma controladora ou grupo empresarial).</t>
  </si>
  <si>
    <t>21 Principais grupos de pessoas da força de trabalho. Ex. Gestores, Técnicos, Administrativos, Operacionais.</t>
  </si>
  <si>
    <t>22 Área, nível ou cargo de interlocução pela parte interessada. Exs.: Dirigente, Diretor, Gerente, Secretário, Prefeito ou similar.</t>
  </si>
  <si>
    <t>23 Usar as denominações próprias das partes tradicionais e eventuais subdivisões. Exs.: Acionistas (proprietários, sócios, mantenedores, instituidores), Clientes (consumidores, usuários, poder concedente), Sociedade (sociedade em geral, órgãos de controle, comunidades do entorno, munícipes), Fornecedores, Força de trabalho.</t>
  </si>
  <si>
    <t>24 Usar denominações próprias. Exs.: imprensa, sindicatos, associações de classe, investidores e outras que requeiram gestão de relacionamento, prestação de contas ou transparência.</t>
  </si>
  <si>
    <t>25 Redes externas em que atua regularmente. Exs.: redes sociais, associações classistas, fóruns corporativos da mesma controladora da candidata, grupos de usuários ou especialistas do mercado ou da mesma controladora da candidata.</t>
  </si>
  <si>
    <t>26 Principais licenciamentos ou certificações aplicáveis ao tipo de organização, suas matérias-primas, insumos, produtos e serviços; à saúde e segurança para força de trabalho, clientes e fornecedores, à produção, à proteção ambiental e os que interferem ou restringem a gestão econômico-financeira e dos processos organizacionais.</t>
  </si>
  <si>
    <t>27 Obrigações de fazer ou não fazer, com decisão pendente ou transitada em julgado impostas nos últimos três anos, referentes aos requisitos legais, regulamentares, éticos, ambientais, contratuais ou outros, declarando a inexistência, se for o caso. Omitir os conflitos trabalhistas com empregados, desde que não sejam coletivos e não estejam relacionados com a saúde e com a segurança no trabalho.</t>
  </si>
  <si>
    <t>28 Concorrência direta significativa com produtos similares ou soluções alternativas e mudanças que estão ocorrendo no macroambiente ou mercado de atuação que possam afetar ou desafiar a competitividade.</t>
  </si>
  <si>
    <t>29 Principais equipes, temporárias ou permanentes, formadas por pessoas de diferentes áreas para apoiar, planejar ou realizar a gestão (comitês, comissões, grupos de trabalho, times etc.), destacando, se houver, qualquer representante de parte interessada, indicando o nome ou cargo do coordenador na estrutura organizacional</t>
  </si>
  <si>
    <t>30 A sigla ESG - Environmental, Social &amp; Governance - foi mantida na língua inglesa considerando sua difusão e esforços internacionais pelo desenvolvimento sustentável.</t>
  </si>
  <si>
    <t>31 Ver glossário.</t>
  </si>
  <si>
    <t>32 Ver glossário.</t>
  </si>
  <si>
    <t>33 Ex.: cláusulas de condição de emprego claras; padrões de devolução de presentes ou brindes, de pagamento de despesas de representação, de anuência formal e treinamento no código de conduta, de atendimento transparente de clientes, fornecedores e fiscalização e outras medidas preventivas.</t>
  </si>
  <si>
    <t>34 Ex.: coleguismo, disciplina, comprometimento, reconhecimento, feedback, conservação etc.</t>
  </si>
  <si>
    <t>35 Ex.: paternalismo, indisciplina, descompromisso, "achismo", resistência a feedback, soberba etc.</t>
  </si>
  <si>
    <t xml:space="preserve">36 A comunicação positiva enfatiza aspectos favoráveis da cultura, opostos aos aspectos disfuncionais que estão sendo tratados. </t>
  </si>
  <si>
    <t>37 As diretrizes incluem as estatutárias, de controles internos, prestação de contas, modelo de gestão e afins, bem como as diretrizes estratégicas homologadas como valores, princípios, políticas, planos estratégicos e de investimentos, modelo de negócio e outros.</t>
  </si>
  <si>
    <t>38 No caso de organizações que operam sob regimes jurídicos que não possuem instância controladora formal esse requisito pode ser atendido por sistema de certificação independente, com exigência de políticas e planos (rumos) e auditoria (controle).</t>
  </si>
  <si>
    <t>39 O comprometimento ESG engloba o conjunto de ações ambientais, sociais e de governança praticadas pela organização. Pode ser avaliado por intermédio do ABES ESG Index.</t>
  </si>
  <si>
    <t>40 Os riscos existentes envolvem exposições atuais e que podem surgir no futuro.</t>
  </si>
  <si>
    <t>41 Incidentes, acidentes ou resultados que tem potencial de abalar a imagem da organização na sociedade, no mercado ou internamente.</t>
  </si>
  <si>
    <t xml:space="preserve">42 Inclui mecanismo de deliberação individual e colegiada, análise de risco e reversibilidade, influência das alçadas, resolução de divergências, sistema de escalada, aprovação de documentos, registro e compartilhamento de decisões etc.  </t>
  </si>
  <si>
    <t>43 Ver glossário</t>
  </si>
  <si>
    <t>44 Inclui a produtividade.</t>
  </si>
  <si>
    <t>45 As oportunidades e ameaças provenientes do macroambiente, do setor de atuação e do mercado de atuação. As do macroambiente abrangem os riscos externos já identificados e outros aspectos conjunturais da sociedade em geral ou das regiões de atuação, tais como políticos, econômicos, sociais, ambientais, tecnológicos e legais. As forças e fraquezas do setor de atuação englobam aspectos relativos ao ambiente operacional da organização, cadeia de fornecimento, formadores de opinião e outras forças atuantes no setor como um todo, entre elas as políticas públicas e a situação dos recursos. As forças e fraquezas do mercado de atuação (de fornecimento de produtos, de trabalho, financeiro e de capitais, da cadeia de suprimento e de atuação socioambiental) abrangem a dinâmica da competição existente por clientes, oportunidades e recursos, como características e competências dos principais concorrentes, novos entrantes, organizações de referência do setor ou de fora dele.</t>
  </si>
  <si>
    <t xml:space="preserve">46 As forças e fraquezas provenientes do ambiente interno relacionadas aos riscos internos já identificados e outros aspectos identificados na avaliação do desempenho do negócio como situação econômico-financeira, de ativos de infraestrutura e intangíveis, competências ou outros recursos. </t>
  </si>
  <si>
    <t>47 Objetivos do Desenvolvimento Sustentável das Nações Unidas, 2015.</t>
  </si>
  <si>
    <t>48 O termo "manutenção" foi usado no sentido de "manter" um portifólio atualizado de estratégias, com adaptação ágil às forças impulsoras e restritivas, em permanente mudança.</t>
  </si>
  <si>
    <t>49 Processo também conhecido como de levantamento da matriz de materialidade.</t>
  </si>
  <si>
    <t>50 As demandas do desenvolvimento sustentável expressam a voz das gerações futuras de seres vivos.</t>
  </si>
  <si>
    <t>51 Pode requerer a compatibilização ou redefinição de visão de futuro e missão crítica.</t>
  </si>
  <si>
    <t xml:space="preserve">52 Ver glossário Requisito de parte interessada. </t>
  </si>
  <si>
    <t>53 Além desses indicadores, a organização poderá definir outros indicadores específicos para monitorar estratégias (ver 2.1d) e podem até serem os mesmos.</t>
  </si>
  <si>
    <t>54 Esses requisitos podem estar relacionados a fatores de desempenho muito importantes dos processos (7.1a, 7.3a).</t>
  </si>
  <si>
    <t>55 O próprio MEGSA ESG possui um fator que avalia o atendimento aos compromissos com as partes interessadas.</t>
  </si>
  <si>
    <t>56 Não necessariamente de forma síncrona.</t>
  </si>
  <si>
    <t>57 Que lhes estão trazendo diferenciais competitivos evidentes.</t>
  </si>
  <si>
    <t>58 Pode ser adotado indicadores direcionadores (drivers) como por exemplo "Participação de lideranças nas discussões (sobre o total de sessões previstas)" ou "Estratégias potenciais com estudos de retorno (sobre o total de estratégias potenciais)" ou "Ameaças e oportunidades com estratégias potenciais (sobre total de ameaças e oportunidades)"</t>
  </si>
  <si>
    <t>59 As forças representam os ativos intangíveis que a organização possui.</t>
  </si>
  <si>
    <t>60 Pode ser adotado indicadores direcionadores (drivers) como por exemplo "Participação de lideranças nas discussões (sobre o total de sessões previstas)" ou "Estratégias potenciais com estudos de retorno (sobre o total de estratégias potenciais)" ou "Forças e fraquezas com estratégias potenciais (sobre total de forças e fraquezas)"</t>
  </si>
  <si>
    <t>61 As estratégias adotadas podem ser expressas na forma dos próprios planos estratégicos. Ex.: "Projeto inovação digital em serviços".</t>
  </si>
  <si>
    <t>62 Trata-se dos planos estratégicos que serão desdobrados nos processos.</t>
  </si>
  <si>
    <t>63 Esses indicadores servem para avaliar estratégias específicas e complementam os indicadores estratégicos do negócio (ver 2.1a)</t>
  </si>
  <si>
    <t>64 A avaliação do potencial de alcance de metas estratégicas trata da análise da possibilidade de alcançá-las considerando o nível atual, os planos estratégicos e cenários emergentes e pode incluir estudos realizados pelos analistas para fazer projeções e suas conclusões, como avaliações de retorno de investimentos, avaliações consensuais de dirigentes ou especialistas baseadas na experiência, observação de resultados alcançados por outras organizações ou processos e outros.  As conclusões sumarizadas dessa análise devem ser relatadas no Critério 8 para alguns dos resultados estratégicos e servem para avaliar o fator "Potencial" dos resultados.</t>
  </si>
  <si>
    <t>65 Ver glossário. A busca pela inovação é tratada em 5.2</t>
  </si>
  <si>
    <t>66 Ver glossário.</t>
  </si>
  <si>
    <t>67 Os referenciais comparativos pertinentes aqui citados são aqueles obtidos (ver 5.1a) para inspirar metas.</t>
  </si>
  <si>
    <t>68 Indicador "Metas estratégicas alcançadas (sobre as metas estratégicas pré-estabelecidas)"</t>
  </si>
  <si>
    <t>69 As mudanças podem influenciar a estruturação das equipes e seus líderes (ver 6.1a)</t>
  </si>
  <si>
    <t>70 As metas e planos estratégicos influenciam nos indicadores, metas e planos a serem estabelecidos para os processos primários e de suporte (7.1) e econômico-financeiros (7.3) e consequentemente para os processos de fornecimento (7.2).</t>
  </si>
  <si>
    <t>71 As metas para os processos de fornecimento (7.2) decorrem do projeto/planejamento de processos primários e de suporte (7.1b).</t>
  </si>
  <si>
    <t>72 A verificação de coerência possibilita identificação de redundâncias ou pré-requisitos não tratados.</t>
  </si>
  <si>
    <t>73 Os projetos ou planos são desdobrados, a partir das estratégias, para os processos primários e de suporte em 7.1b juntamente com outros requisitos, relativos a clientes, outras partes interessadas e áreas internas, de melhorias dos processos e para os processos econômico-financeiros em 7.3a.</t>
  </si>
  <si>
    <t>74 Pode ser avaliado os planos dos processos (ou áreas) que estão cumprindo o cronograma.</t>
  </si>
  <si>
    <t xml:space="preserve">75 O próprio uso regular e contínuo do MEGSA ESG permite realizar esse acompanhamento, se os indicadores do Critério 8 utilizados forem acompanhados pela média móvel de 12 meses. </t>
  </si>
  <si>
    <t xml:space="preserve">76 O desempenho operacional refere-se ao desempenho dos processos primários e de suporte. </t>
  </si>
  <si>
    <t xml:space="preserve">77 O nível de competitividade e o nível de atendimento de compromissos com partes interessadas geralmente são medidos em ciclos mais longos, por exemplo, anuais e para alguns resultados trimestrais, e avaliados em foros especiais. </t>
  </si>
  <si>
    <t>78 Ver glossário. Não é só no mercado-alvo de produtos.</t>
  </si>
  <si>
    <t>79 O desempenho competitivo é conhecido por meio da comparação de resultados alcançados pela organização com referenciais comparativos pertinentes (ver 5.1a). O Critério 8 requer esta mensuração para o último exercício ou ciclo de avaliação, para resultados estratégicos.</t>
  </si>
  <si>
    <t>80 O atendimento aos requisitos de partes interessadas é conhecido por meio da comparação de resultados alcançados pela organização com expectativas de partes interessadas ou metas delas desdobradas. O Critério 8 requer essa demonstração de atendimento para o último exercício ou ciclo de avaliação, para resultados estratégicos.</t>
  </si>
  <si>
    <t>81 As fontes dos referenciais comparativos, utilizados na demonstração de resultados no Critério 8, devem ser coerentes com os critérios de definição de sua pertinência aqui informados. Na demonstração de um resultado, no Critério 8, devem ser informados, para identificar o referencial comparativo utilizado, por exemplo, o nome dos concorrentes; o nome da organização de referência; o nome de índice ou taxa referencial; a característica ou tipo de média, do setor ou mercado, relevante para avaliar a competitividade; ou outros.</t>
  </si>
  <si>
    <t>82 A obtenção dos referenciais comparativos (ver 5.1a), no mercado ou setor de atuação, pode abranger a região de atuação da organização ou, quando se desejar conhecer os níveis dos melhores da classe, as regiões onde o setor é mais desenvolvido. Somente a similaridade de porte e de objetivo não caracterizam pertinência, a menos que seja organização concorrente ou congênere em mercado mais desenvolvido ou universalizado.</t>
  </si>
  <si>
    <t>83 Procura avaliar o desconhecimento da competitividade dos resultados. Pode ser avaliado pela ausência de referenciais comparativos pertinentes para resultados estratégicos.</t>
  </si>
  <si>
    <t xml:space="preserve">84 A direção acompanha os indicadores e planos de forma integrada para melhor decidir, tendo uma visão global de seu andamento e das inter-relações entre eles.  </t>
  </si>
  <si>
    <t>85 Ver glossário. Não se limitam a séries históricas de medições.</t>
  </si>
  <si>
    <t>86 A organização pode ter mais de um foro de análise ou "view" de resultados. Por exemplo, do conselho, da direção, de comitês ou comissões, de programas, de perspectiva, de áreas e outras.</t>
  </si>
  <si>
    <t>87 O uso de técnicas de agregação permite a percepção de correlações entre eles.</t>
  </si>
  <si>
    <t>88 O uso do MEGSA ESG permite avaliar esses indicadores por meio dos Fatores do Critério 8.</t>
  </si>
  <si>
    <t>89 Ver glossário.</t>
  </si>
  <si>
    <t>90 "Competidores" abrangem fornecedores de soluções equivalentes ou alternativas que atendem as necessidades e expectativas do mercado-alvo da organização, podendo ser, inclusive, o próprio cliente.</t>
  </si>
  <si>
    <t>91 As fatias de participação em mercados concessionados de monopólio natural é o grau de cobertura ou de atendimento.</t>
  </si>
  <si>
    <t>92 Os principais segmentos de atuação devem ser informados no Perfil.</t>
  </si>
  <si>
    <t>93 Quando existirem associações setoriais, redes de revendedores, representantes, usuários e outras redes.</t>
  </si>
  <si>
    <t>94 O projeto de produtos e operações é tratado no Item 7.1.</t>
  </si>
  <si>
    <t>95 A disponibilidade de acesso à organização para manifestações do cliente deve se restringir à pronta coleta de informações para sua identificação e sobre a manifestação e não deve, sem consentimento, abranger informações irrelevantes ou alheias ao fato.</t>
  </si>
  <si>
    <t>96 Leva em conta os interesses das partes interessadas afetadas, além do cliente e controlador.</t>
  </si>
  <si>
    <t>97 A verificação reduz a probabilidade de inferências na contratação, com consequências na satisfação do cliente ou na concessão de serviços de forma gratuita.</t>
  </si>
  <si>
    <t>98 Em mercados concessionários com monopólio natural considerar também a fidelização da concessão pelo poder concedente além do desenvolvimento da confiança do consumidor na organização.</t>
  </si>
  <si>
    <t>99 São as comunidades do entorno ou ao longo das instalações, aglomerados subnormais da região de atuação, comunidades profissionais, comunidades de familiares de trabalhadores.</t>
  </si>
  <si>
    <t>100 A metodologia do ABES ESG Index pode ser utilizada como autoavaliação.</t>
  </si>
  <si>
    <t>101 A compensação inclui a neutralização e negativação (neutralização de impactos acumulados no ambiente).</t>
  </si>
  <si>
    <t>102 Sem conflito de interesses.</t>
  </si>
  <si>
    <t>103 Sem conflito de interesses.</t>
  </si>
  <si>
    <t xml:space="preserve">104 Ver glossário. </t>
  </si>
  <si>
    <t>105 Inclui acervo cultural</t>
  </si>
  <si>
    <t xml:space="preserve">106 Pilotos referem-se a testes em ambiente real controlado. </t>
  </si>
  <si>
    <t>107 Experimentos referem-se a aproximações da realidade por meio de prototipagem, modelagem ou simulação em ambiente que reproduz o real.</t>
  </si>
  <si>
    <t>108 Captados, ampliados, aplicados, disseminados e protegidos.</t>
  </si>
  <si>
    <t>109 As competências essenciais para o êxito das estratégias são determinadas no processo de manutenção de estratégias sustentáveis (Item 2.1).</t>
  </si>
  <si>
    <t>110 A proteção refere-se ao acervo de padrões confidenciais e às pessoas e fornecedores detentores de competências críticas para o negócio.</t>
  </si>
  <si>
    <t xml:space="preserve">111 Concorrentes, organizações de referência dentro ou fora do ramo, congêneres em mercados mais desenvolvidos, associações de classe, congressos, consultorias e afins. </t>
  </si>
  <si>
    <t>112 Ver glossário.</t>
  </si>
  <si>
    <t xml:space="preserve">113 O ambiente favorável inclui a disponibilização de ambientes presenciais ou virtuais de troca e discussão, ferramentas colaborativas, liberdade de acesso à internet, visitas de benchmarking, boletins técnicos, busca em acervos.  </t>
  </si>
  <si>
    <t>114 O mecanismo de busca inteligente facilita a localização de informações por conjunto de palavras chaves livremente escolhidas e exibição de resultado de interesse mais provável.</t>
  </si>
  <si>
    <t>115 Institutos públicos ou privados, com ou sem finalidade de lucro, com expertises em campos do conhecimento complementares.</t>
  </si>
  <si>
    <t>116 O teor de originalidade ou novidade deve levar em conta o setor de atuação.</t>
  </si>
  <si>
    <t xml:space="preserve">117 O ambiente favorável inclui a disponibilização de ambientes colaborativos para favorecer a troca e discussão de ideias criativas, a liberdade de acesso à internet, visitas a centros de inovação, mutirões de criatividade, concursos e outros.  </t>
  </si>
  <si>
    <t>118 As metodologias de projeto e de melhoria de produtos e processos é tratada no Item 7.1.</t>
  </si>
  <si>
    <t>119 Os planos de melhoria da gestão são tratados em 5.1.</t>
  </si>
  <si>
    <t>120 Por meio de engajamento, incentivo, reconhecimento.</t>
  </si>
  <si>
    <t>121 A análise de melhorias potenciais é tratada no Item 7.1</t>
  </si>
  <si>
    <t>122 As metodologias de projeto e de melhoria de produtos e processos é tratada no Item 7.1.</t>
  </si>
  <si>
    <t>123 Os planos de melhoria da gestão são tratados em 5.1.</t>
  </si>
  <si>
    <t>124 Inclui orçamento e metas para realização de pilotos ou experimentos.</t>
  </si>
  <si>
    <t>125 A tradução reside em formular ideias e hipóteses sobre os resultados esperados.</t>
  </si>
  <si>
    <t xml:space="preserve">126 O atendimento exclusivo e objetivo aos clientes retira valor das operações de seu atendimento as eventuais atividades relacionadas, na realidade, ao atendimento de controladores, como divulgação não solicitada de produtos, coleta de informações desnecessárias ao atendimento ou redundantes, prejudicando a qualidade do atendimento ao  cliente. </t>
  </si>
  <si>
    <t>127 Os aspectos são a confidencialidade, a proteção, a atualização e a integridade das informações, bem como a continuidade dos serviços de informação.</t>
  </si>
  <si>
    <t xml:space="preserve">128 Atividades de suporte de áreas de recursos humanos ou afins, como recrutamento &amp; seleção; integração de recém-chegados; suporte a expatriados; treinamentos profissionais, comportamentais e de cidadania; desenvolvimento de líderes; análise de perfis, feedback de desempenho; monitoramento da percepção da força de trabalho; plano de benefícios; suporte psicológico; orientação assistida (coaching); políticas de jornada e local de trabalho; controle de presença; controle de produção e outros.     </t>
  </si>
  <si>
    <t>129 As compensações podem incluir remuneração fixa e variável, estabilidade, pacote de benefícios oferecidos e outras vantagens.</t>
  </si>
  <si>
    <t>130 A mobilização inclui a atribuição de responsabilidades, a orientação (coaching), o aconselhamento de carreira, a retroalimentação (feedback) de desempenho; o reconhecimento de contribuições extraordinárias (incondicional) e o incentivo pelo alcance de metas (condicional).</t>
  </si>
  <si>
    <t>131 Ver item 7.1</t>
  </si>
  <si>
    <t>132 Para equipes de lideranças</t>
  </si>
  <si>
    <t>133 O grau de autonomia pode ser individual ou da equipe e considerando pareceres especializados de outras áreas.</t>
  </si>
  <si>
    <t>134 A estruturação das equipes pode ser avaliada pela produtividade global, operacional e administrativa.</t>
  </si>
  <si>
    <t>135 A competência social é determinada por aspectos comportamentais que contribuem para a aceitação no grupo social. Indivíduos socialmente competentes tendem a lidar bem com regras sociais e seus papéis em  situações diversas, a compreender com mais facilidade e reagir com empatia ao comportamento dos outros e seus estados emocionais, a estar dispostos para agir de forma coerente com as regras sociais do contexto, seu papel e a percepção do outro, a ser autoconfiantes para interagir socialmente e entender possíveis rejeições ou conflitos com naturalidade.</t>
  </si>
  <si>
    <t xml:space="preserve">136 A avaliação pode estar disponível no caso de recrutamento interno. </t>
  </si>
  <si>
    <t>137 A composição das equipes pode ser avaliada pela retenção após período experimental, 'turnover', 'turnover de talentos', cumprimento de metas.</t>
  </si>
  <si>
    <t>138 Por exemplo, programas de treinamento na comunicação interpessoal, vivência em grupo, construção de times, trabalho em equipe, serviços de assistência psicológica e social, entre outros.</t>
  </si>
  <si>
    <t>139 Por exemplo: programas de orientação ou assistência jurídica, treinamento em direitos e deveres do cidadão, segurança na internet, utilização de redes sociais, funcionamento e canais da administração pública e da justiça, crédito responsável, estímulo ou apoio ao voluntariado e ética empresarial, entre outros.</t>
  </si>
  <si>
    <t xml:space="preserve">140 Por exemplo: programas de uso e atualização em informática, capacitação em língua estrangeira, comunicação oral e escrita, uso racional de correio eletrônico, métodos de análise e solução de problemas, apresentações eficazes, uso eficiente do tempo e trabalho administrativo completo, entre outros. </t>
  </si>
  <si>
    <t>141 Risco é a probabilidade ou chance de ocorrer um acidente. Perigo é uma condição ou circunstância insegura que pode causar ou contribuir para um acidente.</t>
  </si>
  <si>
    <t>142 Extremamente importante quando há incentivos financeiros associados à redução de acidentes ou possibilidade de qualquer demérito, exposição ou represália a acidentados pela ocorrência de acidentes.</t>
  </si>
  <si>
    <t>143 Por exemplo:  campanhas, canal de denúncia ou verificação de sinais físicos.</t>
  </si>
  <si>
    <t>144 O clima abrange o ambiente físico e social. inclui a qualidade das relações humanas interpessoais; mobilização para atuação voluntária em projetos socioambientais; liberdade de expressão e receptividade de ideias, opiniões e sugestões; confiança demonstrada pela liderança; respeito às diferenças; tolerância ao contraditório, existência de desafios; qualidade das instalações e equipamentos; flexibilidade de horário; viabilidade de trabalho remoto; mobilidade; serviços e benefícios; disponibilidade de canais de manifestação responsivos; acesso fácil à direção; qualidade das ações socioambientais; reputação da organização na sociedade; práticas de igualdade de oportunidades e outras variáveis que influenciam no bem-estar das pessoas e o seu comprometimento com a responsabilidade socioambiental individual, identificadas pela organização.</t>
  </si>
  <si>
    <t>145 A responsividade de manifestação anônima deve ser por meio de comunicado público se tiver potencial de representar manifestação generalizada.</t>
  </si>
  <si>
    <t>146 O reconhecimento pode destacar competências associadas à alta performance identificadas nas equipes. Ex. inovação, agilidade, trabalho em grupo, foco em resultados.</t>
  </si>
  <si>
    <t xml:space="preserve">147 As competências de liderança relacionadas com o desenvolvimento sustentável incluem o conhecimento dos objetivos do desenvolvimento sustentável da ONU, da matriz de materialidade da organização e das exigências da organização que pratica a responsabilidade ESG, habilidade de criar valor para as partes interessadas na sua esfera de atuação e atitude ética e de cidadania exemplares, aplicando os conhecimentos na formulação de diretrizes, no planejamento e na vida pessoal. </t>
  </si>
  <si>
    <t>148 O planejamento inclui o mecanismo de adaptação a cenários emergentes não previstos.</t>
  </si>
  <si>
    <t>149 O termo "produtos" abrange bens, serviços, soluções, informações consolidadas ou um conjunto deles.</t>
  </si>
  <si>
    <t>150 O termo "projeto" de processos pode ser entendido como planejamento dos processos.</t>
  </si>
  <si>
    <t>151 A busca por inovações potenciais e projetos experimentais associados são tratados no Critério 5.</t>
  </si>
  <si>
    <t>152 Refere-se aos fatores de desempenho que influenciarão os padrões dos processos de Fornecimento (7.2).</t>
  </si>
  <si>
    <t>153 Projetos complexos podem requerer metodologias ágeis, engenharia da confiabilidade e governança de projetos.</t>
  </si>
  <si>
    <t>154 A definição da autoridade e papel dos líderes de projetos transversais pode ser requerida quando existir potencial para conflito de autoridade na estrutura organizacional.</t>
  </si>
  <si>
    <t>155 A avaliação de riscos deve abranger todas as dimensões que podem resultar em adversidades para a organização ou partes interessadas em decorrência do produto ou processo.</t>
  </si>
  <si>
    <t>156 A saúde inclui a física e a emocional.</t>
  </si>
  <si>
    <t>157 A segurança inclui a proteção de riscos, perigos ou perdas.</t>
  </si>
  <si>
    <t>158 O termo "pessoas" tem o caráter amplo, incluindo equipe de projeto, força de trabalho, usuários, comunidade e fornecedores.</t>
  </si>
  <si>
    <t>159 Compensação das emissões de gases do efeito estufa que não são neutralizadas no ciclo de suprimento, produção, entrega, uso pelo cliente e logística reversa de bens produzidos e de subprodutos. Os projetos devem contribuir para esse esforço.</t>
  </si>
  <si>
    <t>160 A qualificação pode incluir certificação, graduação de habilidade, diplomação, formatura ou similar, relacionadas aos padrões operacionais essenciais.</t>
  </si>
  <si>
    <t xml:space="preserve">161 A governança de projetos complexos visa a buscar garantir o seu direcionamento e controle, incluindo a responsabilização de administradores e a transparência. </t>
  </si>
  <si>
    <t>162 A igualdade de gênero tem o caráter amplo, incluindo equipe de projeto, força de trabalho, clientes, comunidade e fornecedores.</t>
  </si>
  <si>
    <t>163 O termo subprodutos abrange materiais, efluentes, resíduos, embalagens, sucatas etc. gerados no ciclo de produção, uso e disposição após o uso.</t>
  </si>
  <si>
    <t xml:space="preserve">164 A minimização abrange os esforços para não emitir gases do efeito estufa desde o princípio do ciclo de vida do produto ("net-zero"). </t>
  </si>
  <si>
    <t>165 A negativação abrange formas de retirar mais carbono da atmosfera além do necessário para neutralidade, compensando passivos anteriores próprios e de terceiros. Os projetos devem contribuir para esse esforço.</t>
  </si>
  <si>
    <t>166 Exemplos de métodos de análise de riscos: HACCP, FMEA, BowTie, "Momentos da verdade" e outros.</t>
  </si>
  <si>
    <t>167 As ferramentas de controle permitem verificar se os processos estão sendo executados dentro de parâmetros de desempenho planejados. Entre as ferramentas de controle há indicadores, listas de verificação, inspeções, auditorias, controles automáticos e outras.</t>
  </si>
  <si>
    <t>168 O termo "não conformidade" refere-se a falhas, perdas ou não atendimento a algum dos padrões, incluindo metas. O tratamento de não conformidade leva à identificação e tratamento das causas raízes, de modo a assegurar que não haverá novas ocorrências.</t>
  </si>
  <si>
    <t>169 As oportunidades podem ter origem nos métodos de investigação de inovações potenciais tratados no Critério 5.</t>
  </si>
  <si>
    <t>170 Inclui a cadeia de suprimentos atual e futura.</t>
  </si>
  <si>
    <t>171 Os fornecedores mencionados são aqueles que estão envolvidos ou que podem vir a se envolver com a cadeia de suprimentos da organização, fornecendo ou podendo vir a fornecer bens, serviços ou informações, direta ou indiretamente. Inclui-se como fornecedora, a sociedade quando outorga a extração de recursos naturais controlados, outras unidades internas da mesma empresa ou grupo empresarial em que a organização faz parte, instituições de serviços financeiros e outras.</t>
  </si>
  <si>
    <t>172 A seleção engloba a escolha e a contratação.</t>
  </si>
  <si>
    <t xml:space="preserve">173 Regime de remuneração e benefícios compatíveis com o mercado. </t>
  </si>
  <si>
    <t>174 Informações que permitam pré-qualificar requisitos mínimos, agilizando a qualificação.</t>
  </si>
  <si>
    <t>175 Parcerias são alianças preferenciais com vantagens especiais para as partes envolvidas, geralmente associadas a compromissos em torno de condições de fornecimento.</t>
  </si>
  <si>
    <t>176 Inclui a inspeção de recebimento de bens, de serviços prestados e de informações.</t>
  </si>
  <si>
    <t>177 A qualidade do fornecimento abrange todos os fatores de desempenho.</t>
  </si>
  <si>
    <t>178 Inclui fornecedores de mão de obra, terceirizados, parceiros e similares, cuja força de trabalho atua em operações que compõem o produto da organização, em suas instalações ou obras.</t>
  </si>
  <si>
    <t>179 Esses fatores são estabelecidos pelo projeto no item 7.1.</t>
  </si>
  <si>
    <t xml:space="preserve">180 As operações administrativas financeiras (ex.: contabilidade, contas a pagar/a receber, tesouraria, controladoria etc.) devem ser geridas como operações de suporte. Este item trata do processo de gestão econômico-financeira. </t>
  </si>
  <si>
    <t>181 A síntese inclui o mecanismo de adaptação a cenários emergentes não previstos.</t>
  </si>
  <si>
    <t>182 Os indicadores econômicos servem para avaliar a capacidade de a organização gerar valor econômico para proprietários, mantenedores ou instituidores, dividindo-se em dois grupos: de "Rentabilidade" - Exs.: giro do ativo (receita líquida dividida pelo ativo); rentabilidade do patrimônio líquido (lucro líquido dividido pelo patrimônio líquido); margem bruta (receita de vendas menos o custo dos produtos vendidos dividido pela receita de vendas); vendas (receita de vendas dividida pela receita de vendas prevista); crescimento da receita (total de vendas no período de um ano dividido pelas vendas no ano anterior). Ainda podem ser incluídos indicadores como: valor econômico agregado (EVA - lucro líquido menos custo de oportunidade do capital empregado); Margem Ebitda, geração de caixa, índice de cobertura das despesas financeiras (Ebitda dividido pelas despesas financeiras), retorno de investimentos, produtividade econômica, receitas ou despesas por unidade produzida e de execução orçamentária; e de "Atividade" - atividades que afetam a rentabilidade - Exs.:  inadimplência, prazo médio de recebimento de vendas; prazo médio de renovação de estoques; prazo médio do pagamento de compras; ciclo  financeiro (prazo médio de recebimento de vendas mais prazo médio de renovação de estoques menos prazo médio do pagamento de compras), ticket médio, evasão de rendas ou perdas.</t>
  </si>
  <si>
    <t>Os indicadores  financeiros servem para avaliar a capacidade da empresa em honrar seus compromissos financeiros, dividindo-se em dois grupos: "Estrutura"  - Exs.: endividamento (passivo circulante mais exigível de longo prazo dividido pelo patrimônio líquido); composição do endividamento (passivo circulante dividido pelo passivo circulante mais exigível de longo prazo); endividamento oneroso (recursos onerosos divididos pelo passivo circulante mais exigível de longo prazo); imobilização (ativo permanente dividido pelo patrimônio líquido) e "Liquidez" - Exs.: liquidez corrente (ativo circulante dividido pelo passivo circulante); liquidez geral (ativo circulante mais realizável de longo prazo dividido pelo passivo circulante mais exigível de longo prazo), alavancagem (grau de endividamento da empresa sua capacidade de cumprir com as obrigações de longo prazo), horizonte de liquidez.</t>
  </si>
  <si>
    <t>183 Metas de receitas, despesas, endividamento e investimentos.</t>
  </si>
  <si>
    <t>184 O recolhimento tempestivo dos tributos contribui para o desenvolvimento sustentável.</t>
  </si>
  <si>
    <t>185 Às vezes, mesmo que o sentido intrínseco do indicador seja "bom para cima" ou "bom para baixo", o seu resultado pode ter alcançado níveis competitivos e estar atendendo níveis de requisitos de partes interessadas (RPIs) que a organização deseja manter.</t>
  </si>
  <si>
    <t>186 Existente: Todos os indicadores existentes que permitem avaliar o fator relativo ao quadro, não inclui indicadores novos a menos que permitam avaliar os demais fatores. Inclui todas as classes de resultados indicadas no Item. Pelo menos um indicador a mais que o Nível II por Item.</t>
  </si>
  <si>
    <t xml:space="preserve">187 Estratégico Existente: Todos os indicadores existentes que permitem avaliar o fator relativo ao quadro, não inclui indicadores novos. </t>
  </si>
  <si>
    <t>188 Parte Interessada</t>
  </si>
  <si>
    <t>189 A sustentabilidade econômica pode ser considerada "retorno econômico".</t>
  </si>
  <si>
    <t>190 As reclamações técnicas, quando procedentes, indicam não conformidades e mostram a qualidade do produto ou serviço de forma indireta, mas só devem ser utilizadas como indicador de qualidade quando a avaliação da conformidade do produto com o padrão, antes da entrega, é impraticável.</t>
  </si>
  <si>
    <t>191 Qualidade em produzir decisões e rumos assertivos.</t>
  </si>
  <si>
    <t>192 O escopo depende da finalidade do processo em questão. Pode se referir a parte ou partes interessadas, produtos, processos, riscos, estratégias, acervos etc.</t>
  </si>
  <si>
    <t>193 poucas &lt; 50% das exigências da Lista de Verificação</t>
  </si>
  <si>
    <t>194 a maioria &gt;= 50% das exigências da Lista de Verificação</t>
  </si>
  <si>
    <t>195 todas ou praticamente todas &gt;= 90% das exigências da Lista de Verificação</t>
  </si>
  <si>
    <t>196 Ver glossário.</t>
  </si>
  <si>
    <t>197 É aplicável quando os benefícios da tecnologia digital puderem conferir maior efetividade ao processo e ao seu controle.</t>
  </si>
  <si>
    <t>198 Há fase de estudos, há calendário, há metas, há verificações intermediárias, há preparação, testes, simulados ou rodadas piloto, treinamento prévio dos envolvidos, usa checklist etc.</t>
  </si>
  <si>
    <t>199 A medição é aplicável quando se executa muitas vezes o processo ou quando envolve muitos atores ou recursos ou quando a medição é vital para buscar assegurar o êxito das estratégias.</t>
  </si>
  <si>
    <t>200 pontos percentuais.</t>
  </si>
  <si>
    <t>201 Se o resultado estiver entre os melhores da classe considerada no setor ou mercado.</t>
  </si>
  <si>
    <t>202 Se o resultado estiver entre os melhores da classe considerada, no mundo ou abaixo de 3,4 falhas/milhão (6-sigma). O resultado nessa condição é considerado também estar em patamar de liderança no setor ou no mercado.</t>
  </si>
  <si>
    <t>203 Se não houve melhoria, a evolução deve ser considerada favorável se o nível alcançado é suficientemente competitivo ou cumprindo requisitos de parte interessada, mesmo que não seja indicador estratégico.</t>
  </si>
  <si>
    <t>204 Comparáveis por meio do indicador utilizado ou por meio de outro indicador que permita avaliar a competitividade do resultado no tema.</t>
  </si>
  <si>
    <t>205 Organização conhecida por possuir boas práticas no tema mensurado.</t>
  </si>
  <si>
    <t>206 A melhoria esperada, sem especificar o nível, pode ser considerada requisito de parte interessada. Ex. "redução de acidentes".</t>
  </si>
  <si>
    <t>207 Sumário de Gestão</t>
  </si>
  <si>
    <t>208 Termo definido apenas neste documento</t>
  </si>
  <si>
    <t xml:space="preserve">MEGSA ESG - LISTA DE VERIFICAÇÃO </t>
  </si>
  <si>
    <t>PG</t>
  </si>
  <si>
    <t>Nv</t>
  </si>
  <si>
    <t>Cód</t>
  </si>
  <si>
    <t xml:space="preserve">&gt;econômicos </t>
  </si>
  <si>
    <t xml:space="preserve">&gt;de clientes. </t>
  </si>
  <si>
    <t>&gt;ambientais</t>
  </si>
  <si>
    <t>&gt;de mercado</t>
  </si>
  <si>
    <t>&gt;de processos</t>
  </si>
  <si>
    <t>&gt;financeiros</t>
  </si>
  <si>
    <t>&gt;sociais</t>
  </si>
  <si>
    <t>&gt;de pessoas</t>
  </si>
  <si>
    <t>&gt;de ativos de infraestrutura operacional, quando aplicável</t>
  </si>
  <si>
    <t xml:space="preserve">&gt;de fornecimento </t>
  </si>
  <si>
    <t>&gt;de governança</t>
  </si>
  <si>
    <t>&gt;de recursos hídricos, quando aplicável</t>
  </si>
  <si>
    <t xml:space="preserve">&gt;sociais </t>
  </si>
  <si>
    <t xml:space="preserve">&gt;de ativos de infraestrutura operacional, quando aplicável </t>
  </si>
  <si>
    <t>&gt;de fornecimento</t>
  </si>
  <si>
    <t>&gt;de recursos hídricos, quando aplicável.</t>
  </si>
  <si>
    <t xml:space="preserve">&gt;econômicos. </t>
  </si>
  <si>
    <t>Nível:</t>
  </si>
  <si>
    <t>Organiz.:</t>
  </si>
  <si>
    <t>&gt;a sua governança161;</t>
  </si>
  <si>
    <t>&gt;a socioeficiência, incluindo a igualdade de gênero162, a mobilização e desmobilização sustentável de contingentes de trabalhadores alocados durante a implantação dos projetos;</t>
  </si>
  <si>
    <t>&gt;a durabilidade de ativos de infraestrutura operacional e bens produzidos;</t>
  </si>
  <si>
    <t>&gt;a confiabilidade dos produtos e processos;</t>
  </si>
  <si>
    <t>&gt;a reciclagem ou reutilização, com logística reversa aplicável, em cadeias de suprimentos própria ou de terceiros, de subprodutos163 da produção e do consumo; de subprodutos e bens consumidos;</t>
  </si>
  <si>
    <t>&gt;a minimização de emissões de gases do efeito estufa164;</t>
  </si>
  <si>
    <t>&gt;a negativação de carbono165 .</t>
  </si>
  <si>
    <t>OK?</t>
  </si>
  <si>
    <t>Memória</t>
  </si>
  <si>
    <t>&gt;a saúde156, segurança157 e a inclusão social das pessoas158;</t>
  </si>
  <si>
    <t>&gt;o emprego de matérias-primas, insumos e ativos de infraestrutura operacional eco e socioeficientes;</t>
  </si>
  <si>
    <t>&gt;a preservação e recuperação do meio ambiente;</t>
  </si>
  <si>
    <t>&gt;a eficiência energética, incluindo uso de fontes renováveis;</t>
  </si>
  <si>
    <t>&gt;a neutralidade de carbono159;</t>
  </si>
  <si>
    <t>&gt;a durabilidade de infraestruturas utilizadas.</t>
  </si>
  <si>
    <t>SN</t>
  </si>
  <si>
    <t xml:space="preserve">Justificativa qdo "N" aplicável </t>
  </si>
  <si>
    <t>7.1 Processos primários e de suporte</t>
  </si>
  <si>
    <t xml:space="preserve">A Lista de Verificação foi extraída do documento MEGSA ESG, onde estão as instruções de preenchimento (pág.8).
Os números que aparecem ao lado de palavras do texto referem-se à notas de rodapé do documento MEGSA ESG e  estão reproduzidas na aba "Notas" desta planilha.
</t>
  </si>
  <si>
    <t>As exigências de outros Níveis aparecerão em vermelho e não devem ser respondidas.</t>
  </si>
  <si>
    <t>Estatísticas</t>
  </si>
  <si>
    <t>Exigs LV</t>
  </si>
  <si>
    <t>%Resp</t>
  </si>
  <si>
    <t>Critério</t>
  </si>
  <si>
    <t>Total</t>
  </si>
  <si>
    <t>%Atend</t>
  </si>
  <si>
    <t>PGs Tots</t>
  </si>
  <si>
    <t>PGsAtend</t>
  </si>
  <si>
    <t>PGs Avals</t>
  </si>
  <si>
    <t>%Atend+Just</t>
  </si>
  <si>
    <t>Se os percentuais passarem de 100% há Exigências avaliadas em Níveis acima</t>
  </si>
  <si>
    <t>Preparado por</t>
  </si>
  <si>
    <t>Nome da organização aqui</t>
  </si>
  <si>
    <t>\</t>
  </si>
  <si>
    <t>B</t>
  </si>
  <si>
    <t>&lt;-ver para que serve cada coluna antes de preencher</t>
  </si>
  <si>
    <t>Ctle Versão</t>
  </si>
  <si>
    <t>MEGSA ESG - LISTA DE VERIFICAÇÃO V2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</si>
</sst>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7"/>
      <color theme="1"/>
      <name val="Calibri"/>
      <family val="2"/>
      <scheme val="minor"/>
    </font>
    <font>
      <b/>
      <sz val="11"/>
      <color rgb="FF0000CC"/>
      <name val="Calibri"/>
      <family val="2"/>
      <scheme val="minor"/>
    </font>
    <font>
      <sz val="10"/>
      <color rgb="FF0000CC"/>
      <name val="Calibri"/>
      <family val="2"/>
      <scheme val="minor"/>
    </font>
    <font>
      <b/>
      <sz val="12"/>
      <color theme="1"/>
      <name val="Calibri"/>
      <family val="2"/>
      <scheme val="minor"/>
    </font>
    <font>
      <sz val="5"/>
      <color theme="1"/>
      <name val="Calibri"/>
      <family val="2"/>
      <scheme val="minor"/>
    </font>
    <font>
      <sz val="9"/>
      <color indexed="81"/>
      <name val="Tahoma"/>
      <family val="2"/>
    </font>
    <font>
      <b/>
      <sz val="9"/>
      <color indexed="81"/>
      <name val="Arial"/>
      <family val="2"/>
    </font>
    <font>
      <sz val="9"/>
      <color indexed="81"/>
      <name val="Arial"/>
      <family val="2"/>
    </font>
    <font>
      <sz val="10"/>
      <color indexed="81"/>
      <name val="Tahoma"/>
      <family val="2"/>
    </font>
    <font>
      <sz val="9"/>
      <color rgb="FF0000CC"/>
      <name val="Calibri"/>
      <family val="2"/>
      <scheme val="minor"/>
    </font>
    <font>
      <sz val="9"/>
      <color rgb="FF0000CC"/>
      <name val="Arial"/>
      <family val="2"/>
    </font>
    <font>
      <sz val="10"/>
      <color rgb="FF0000CC"/>
      <name val="Arial"/>
      <family val="2"/>
    </font>
    <font>
      <b/>
      <sz val="10"/>
      <name val="Calibri"/>
      <family val="2"/>
      <scheme val="minor"/>
    </font>
    <font>
      <sz val="10"/>
      <color indexed="81"/>
      <name val="Arial"/>
      <family val="2"/>
    </font>
    <font>
      <b/>
      <sz val="16"/>
      <name val="Calibri"/>
      <family val="2"/>
      <scheme val="minor"/>
    </font>
    <font>
      <b/>
      <sz val="16"/>
      <color theme="1"/>
      <name val="Calibri"/>
      <family val="2"/>
      <scheme val="minor"/>
    </font>
    <font>
      <b/>
      <sz val="16"/>
      <color rgb="FF0000CC"/>
      <name val="Calibri"/>
      <family val="2"/>
      <scheme val="minor"/>
    </font>
    <font>
      <b/>
      <sz val="16"/>
      <color rgb="FF0000CC"/>
      <name val="Arial"/>
      <family val="2"/>
    </font>
    <font>
      <b/>
      <sz val="14"/>
      <color theme="1"/>
      <name val="Calibri"/>
      <family val="2"/>
      <scheme val="minor"/>
    </font>
    <font>
      <sz val="8"/>
      <color rgb="FF0000CC"/>
      <name val="Calibri"/>
      <family val="2"/>
      <scheme val="minor"/>
    </font>
    <font>
      <b/>
      <sz val="9"/>
      <color rgb="FF0000CC"/>
      <name val="Calibri"/>
      <family val="2"/>
      <scheme val="minor"/>
    </font>
    <font>
      <b/>
      <u/>
      <sz val="16"/>
      <color rgb="FF0000CC"/>
      <name val="Calibri"/>
      <family val="2"/>
      <scheme val="minor"/>
    </font>
    <font>
      <sz val="9"/>
      <color theme="1"/>
      <name val="Calibri"/>
      <family val="2"/>
      <scheme val="minor"/>
    </font>
    <font>
      <i/>
      <sz val="9"/>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18" fillId="0" borderId="0" xfId="0" applyFont="1" applyAlignment="1">
      <alignment horizontal="center" vertical="center"/>
    </xf>
    <xf numFmtId="0" fontId="19" fillId="0" borderId="0" xfId="0" applyFont="1" applyAlignment="1">
      <alignment horizontal="left"/>
    </xf>
    <xf numFmtId="0" fontId="0" fillId="0" borderId="0" xfId="0" applyAlignment="1">
      <alignment wrapText="1"/>
    </xf>
    <xf numFmtId="0" fontId="0" fillId="0" borderId="0" xfId="0" applyFill="1"/>
    <xf numFmtId="0" fontId="19" fillId="33" borderId="12" xfId="0" applyFont="1" applyFill="1" applyBorder="1" applyAlignment="1">
      <alignment horizontal="left" wrapText="1"/>
    </xf>
    <xf numFmtId="0" fontId="19" fillId="0" borderId="0" xfId="0" applyFont="1"/>
    <xf numFmtId="0" fontId="21" fillId="0" borderId="0" xfId="0" applyFont="1" applyAlignment="1">
      <alignment horizontal="left"/>
    </xf>
    <xf numFmtId="0" fontId="20" fillId="33" borderId="0" xfId="0" applyFont="1" applyFill="1" applyAlignment="1">
      <alignment horizontal="left"/>
    </xf>
    <xf numFmtId="0" fontId="16" fillId="33" borderId="0" xfId="0" applyFont="1" applyFill="1" applyAlignment="1">
      <alignment horizontal="left"/>
    </xf>
    <xf numFmtId="0" fontId="19" fillId="33" borderId="10" xfId="0" applyFont="1" applyFill="1" applyBorder="1" applyAlignment="1">
      <alignment horizontal="left" wrapText="1"/>
    </xf>
    <xf numFmtId="0" fontId="0" fillId="0" borderId="10" xfId="0" applyBorder="1" applyAlignment="1">
      <alignment wrapText="1"/>
    </xf>
    <xf numFmtId="0" fontId="19" fillId="0" borderId="10" xfId="0" applyFont="1" applyBorder="1"/>
    <xf numFmtId="0" fontId="19" fillId="0" borderId="10" xfId="0" applyFont="1" applyBorder="1" applyAlignment="1">
      <alignment horizontal="left"/>
    </xf>
    <xf numFmtId="0" fontId="21" fillId="0" borderId="10" xfId="0" applyFont="1" applyFill="1" applyBorder="1" applyAlignment="1">
      <alignment horizontal="center" vertical="center"/>
    </xf>
    <xf numFmtId="0" fontId="0" fillId="0" borderId="10" xfId="0" applyFill="1" applyBorder="1" applyAlignment="1">
      <alignment wrapText="1"/>
    </xf>
    <xf numFmtId="0" fontId="0" fillId="0" borderId="10" xfId="0" applyFill="1" applyBorder="1"/>
    <xf numFmtId="0" fontId="21" fillId="33" borderId="0" xfId="0" applyFont="1" applyFill="1" applyAlignment="1">
      <alignment horizontal="left"/>
    </xf>
    <xf numFmtId="0" fontId="0" fillId="33" borderId="0" xfId="0" applyFill="1" applyAlignment="1">
      <alignment wrapText="1"/>
    </xf>
    <xf numFmtId="0" fontId="19" fillId="33" borderId="0" xfId="0" applyFont="1" applyFill="1"/>
    <xf numFmtId="0" fontId="0" fillId="33" borderId="0" xfId="0" applyFill="1"/>
    <xf numFmtId="0" fontId="16" fillId="33" borderId="0" xfId="0" applyFont="1" applyFill="1"/>
    <xf numFmtId="0" fontId="24" fillId="0" borderId="10" xfId="0" applyFont="1" applyBorder="1"/>
    <xf numFmtId="0" fontId="24" fillId="0" borderId="10" xfId="0" applyFont="1" applyFill="1" applyBorder="1"/>
    <xf numFmtId="0" fontId="21" fillId="33" borderId="10" xfId="0" applyFont="1" applyFill="1" applyBorder="1" applyAlignment="1">
      <alignment horizontal="left"/>
    </xf>
    <xf numFmtId="0" fontId="21" fillId="33" borderId="10" xfId="0" applyFont="1" applyFill="1" applyBorder="1" applyAlignment="1">
      <alignment horizontal="center" vertical="center"/>
    </xf>
    <xf numFmtId="0" fontId="18" fillId="33" borderId="10" xfId="0" applyFont="1" applyFill="1" applyBorder="1" applyAlignment="1">
      <alignment horizontal="center" vertical="center"/>
    </xf>
    <xf numFmtId="0" fontId="26" fillId="0" borderId="0" xfId="0" applyFont="1"/>
    <xf numFmtId="0" fontId="26" fillId="0" borderId="0" xfId="0" applyFont="1" applyAlignment="1">
      <alignment horizontal="center" vertical="center"/>
    </xf>
    <xf numFmtId="0" fontId="22" fillId="34" borderId="10" xfId="0" applyFont="1" applyFill="1" applyBorder="1" applyAlignment="1">
      <alignment horizontal="center" vertical="center"/>
    </xf>
    <xf numFmtId="0" fontId="24" fillId="0" borderId="16" xfId="0" applyFont="1" applyBorder="1"/>
    <xf numFmtId="0" fontId="24" fillId="0" borderId="16" xfId="0" applyFont="1" applyFill="1" applyBorder="1"/>
    <xf numFmtId="0" fontId="31" fillId="0" borderId="10" xfId="0" applyFont="1" applyFill="1" applyBorder="1" applyAlignment="1">
      <alignment vertical="top"/>
    </xf>
    <xf numFmtId="0" fontId="31" fillId="0" borderId="10" xfId="0" applyFont="1" applyBorder="1" applyAlignment="1">
      <alignment vertical="top"/>
    </xf>
    <xf numFmtId="0" fontId="31" fillId="0" borderId="11" xfId="0" applyFont="1" applyBorder="1" applyAlignment="1">
      <alignment vertical="top"/>
    </xf>
    <xf numFmtId="0" fontId="31" fillId="0" borderId="0" xfId="0" applyFont="1"/>
    <xf numFmtId="0" fontId="34" fillId="34" borderId="10" xfId="0" applyFont="1" applyFill="1" applyBorder="1" applyAlignment="1">
      <alignment horizontal="center" vertical="center" wrapText="1"/>
    </xf>
    <xf numFmtId="0" fontId="32" fillId="0" borderId="11" xfId="0" applyFont="1" applyFill="1" applyBorder="1" applyAlignment="1">
      <alignment vertical="top"/>
    </xf>
    <xf numFmtId="0" fontId="31" fillId="0" borderId="16" xfId="0" applyFont="1" applyFill="1" applyBorder="1" applyAlignment="1">
      <alignment vertical="top"/>
    </xf>
    <xf numFmtId="0" fontId="31" fillId="0" borderId="12" xfId="0" applyFont="1" applyFill="1" applyBorder="1" applyAlignment="1">
      <alignment vertical="top"/>
    </xf>
    <xf numFmtId="0" fontId="31" fillId="33" borderId="12" xfId="0" applyFont="1" applyFill="1" applyBorder="1" applyAlignment="1">
      <alignment vertical="top"/>
    </xf>
    <xf numFmtId="0" fontId="0" fillId="0" borderId="11" xfId="0" applyBorder="1" applyAlignment="1">
      <alignment wrapText="1"/>
    </xf>
    <xf numFmtId="0" fontId="0" fillId="0" borderId="12" xfId="0" applyBorder="1" applyAlignment="1">
      <alignment wrapText="1"/>
    </xf>
    <xf numFmtId="0" fontId="24" fillId="0" borderId="12" xfId="0" applyFont="1" applyBorder="1"/>
    <xf numFmtId="0" fontId="31" fillId="0" borderId="12" xfId="0" applyFont="1" applyBorder="1" applyAlignment="1">
      <alignment vertical="top"/>
    </xf>
    <xf numFmtId="0" fontId="33" fillId="0" borderId="10" xfId="0" applyFont="1" applyBorder="1" applyAlignment="1" applyProtection="1">
      <alignment horizontal="left" vertical="top"/>
      <protection locked="0"/>
    </xf>
    <xf numFmtId="0" fontId="33" fillId="0" borderId="12" xfId="0" applyFont="1" applyBorder="1" applyAlignment="1" applyProtection="1">
      <alignment horizontal="left" vertical="top"/>
      <protection locked="0"/>
    </xf>
    <xf numFmtId="0" fontId="32" fillId="33" borderId="10" xfId="0" applyFont="1" applyFill="1" applyBorder="1" applyAlignment="1">
      <alignment vertical="top"/>
    </xf>
    <xf numFmtId="0" fontId="26" fillId="0" borderId="0" xfId="0" applyFont="1" applyFill="1" applyAlignment="1">
      <alignment horizontal="center" vertical="center"/>
    </xf>
    <xf numFmtId="0" fontId="18" fillId="0" borderId="10" xfId="0" applyFont="1" applyFill="1" applyBorder="1" applyAlignment="1">
      <alignment horizontal="center" vertical="center"/>
    </xf>
    <xf numFmtId="0" fontId="16" fillId="33" borderId="10" xfId="0" applyFont="1" applyFill="1" applyBorder="1" applyAlignment="1">
      <alignment wrapText="1"/>
    </xf>
    <xf numFmtId="0" fontId="24" fillId="0" borderId="11" xfId="0" applyFont="1" applyFill="1" applyBorder="1"/>
    <xf numFmtId="0" fontId="31" fillId="0" borderId="16" xfId="0" applyFont="1" applyBorder="1" applyAlignment="1">
      <alignment vertical="top"/>
    </xf>
    <xf numFmtId="0" fontId="24" fillId="33" borderId="12" xfId="0" applyFont="1" applyFill="1" applyBorder="1"/>
    <xf numFmtId="0" fontId="16" fillId="0" borderId="16" xfId="0" applyFont="1" applyFill="1" applyBorder="1" applyAlignment="1">
      <alignment wrapText="1"/>
    </xf>
    <xf numFmtId="0" fontId="24" fillId="0" borderId="11" xfId="0" applyFont="1" applyBorder="1"/>
    <xf numFmtId="0" fontId="16" fillId="0" borderId="10" xfId="0" applyFont="1" applyFill="1" applyBorder="1" applyAlignment="1">
      <alignment wrapText="1"/>
    </xf>
    <xf numFmtId="0" fontId="33" fillId="33" borderId="12" xfId="0" applyFont="1" applyFill="1" applyBorder="1" applyAlignment="1" applyProtection="1">
      <alignment horizontal="left" vertical="top"/>
      <protection locked="0"/>
    </xf>
    <xf numFmtId="0" fontId="20" fillId="34" borderId="10" xfId="0" applyFont="1" applyFill="1" applyBorder="1" applyAlignment="1">
      <alignment wrapText="1"/>
    </xf>
    <xf numFmtId="0" fontId="16" fillId="33" borderId="10" xfId="0" applyFont="1" applyFill="1" applyBorder="1" applyAlignment="1">
      <alignment horizontal="right" wrapText="1"/>
    </xf>
    <xf numFmtId="0" fontId="19" fillId="0" borderId="12" xfId="0" applyFont="1" applyBorder="1" applyAlignment="1">
      <alignment horizontal="left"/>
    </xf>
    <xf numFmtId="0" fontId="19" fillId="0" borderId="11" xfId="0" applyFont="1" applyBorder="1" applyAlignment="1">
      <alignment horizontal="left"/>
    </xf>
    <xf numFmtId="0" fontId="19" fillId="0" borderId="16" xfId="0" applyFont="1" applyBorder="1" applyAlignment="1">
      <alignment horizontal="left"/>
    </xf>
    <xf numFmtId="0" fontId="18" fillId="34" borderId="13" xfId="0" applyFont="1" applyFill="1" applyBorder="1" applyAlignment="1">
      <alignment horizontal="center" vertical="center"/>
    </xf>
    <xf numFmtId="0" fontId="21" fillId="34" borderId="15" xfId="0" applyFont="1" applyFill="1" applyBorder="1" applyAlignment="1">
      <alignment horizontal="left"/>
    </xf>
    <xf numFmtId="0" fontId="24" fillId="34" borderId="15" xfId="0" applyFont="1" applyFill="1" applyBorder="1"/>
    <xf numFmtId="0" fontId="32" fillId="34" borderId="15" xfId="0" applyFont="1" applyFill="1" applyBorder="1" applyAlignment="1">
      <alignment vertical="top"/>
    </xf>
    <xf numFmtId="0" fontId="18" fillId="0" borderId="12" xfId="0" applyFont="1" applyFill="1" applyBorder="1" applyAlignment="1">
      <alignment horizontal="center" vertical="center"/>
    </xf>
    <xf numFmtId="0" fontId="21" fillId="0" borderId="12" xfId="0" applyFont="1" applyFill="1" applyBorder="1" applyAlignment="1">
      <alignment horizontal="center" vertical="center"/>
    </xf>
    <xf numFmtId="0" fontId="20" fillId="0" borderId="12" xfId="0" applyFont="1" applyFill="1" applyBorder="1" applyAlignment="1">
      <alignment wrapText="1"/>
    </xf>
    <xf numFmtId="0" fontId="16" fillId="34" borderId="15" xfId="0" applyFont="1" applyFill="1" applyBorder="1" applyAlignment="1">
      <alignment wrapText="1"/>
    </xf>
    <xf numFmtId="0" fontId="33" fillId="34" borderId="15" xfId="0" applyFont="1" applyFill="1" applyBorder="1" applyAlignment="1" applyProtection="1">
      <alignment horizontal="left" vertical="top"/>
      <protection locked="0"/>
    </xf>
    <xf numFmtId="0" fontId="26" fillId="0" borderId="0" xfId="0" applyFont="1" applyBorder="1" applyAlignment="1">
      <alignment horizontal="center" vertical="center"/>
    </xf>
    <xf numFmtId="0" fontId="18" fillId="34" borderId="15" xfId="0" applyFont="1" applyFill="1" applyBorder="1" applyAlignment="1">
      <alignment horizontal="center" vertical="center"/>
    </xf>
    <xf numFmtId="0" fontId="25" fillId="34" borderId="15" xfId="0" applyFont="1" applyFill="1" applyBorder="1" applyAlignment="1">
      <alignment horizontal="left"/>
    </xf>
    <xf numFmtId="0" fontId="21" fillId="34" borderId="15" xfId="0" applyFont="1" applyFill="1" applyBorder="1" applyAlignment="1">
      <alignment horizontal="center" vertical="center"/>
    </xf>
    <xf numFmtId="0" fontId="16" fillId="34" borderId="15" xfId="0" applyFont="1" applyFill="1" applyBorder="1" applyAlignment="1">
      <alignment horizontal="left"/>
    </xf>
    <xf numFmtId="0" fontId="16" fillId="34" borderId="15" xfId="0" applyFont="1" applyFill="1" applyBorder="1" applyAlignment="1">
      <alignment horizontal="left" wrapText="1"/>
    </xf>
    <xf numFmtId="0" fontId="20" fillId="34" borderId="15" xfId="0" applyFont="1" applyFill="1" applyBorder="1" applyAlignment="1">
      <alignment horizontal="left"/>
    </xf>
    <xf numFmtId="0" fontId="31" fillId="34" borderId="15" xfId="0" applyFont="1" applyFill="1" applyBorder="1" applyAlignment="1">
      <alignment vertical="top"/>
    </xf>
    <xf numFmtId="0" fontId="18" fillId="33" borderId="11" xfId="0" applyFont="1" applyFill="1" applyBorder="1" applyAlignment="1">
      <alignment horizontal="center" vertical="center"/>
    </xf>
    <xf numFmtId="0" fontId="21" fillId="33" borderId="11" xfId="0" applyFont="1" applyFill="1" applyBorder="1" applyAlignment="1">
      <alignment horizontal="center" vertical="center"/>
    </xf>
    <xf numFmtId="0" fontId="18" fillId="33" borderId="12" xfId="0" applyFont="1" applyFill="1" applyBorder="1" applyAlignment="1">
      <alignment horizontal="center" vertical="center"/>
    </xf>
    <xf numFmtId="0" fontId="21" fillId="33" borderId="12" xfId="0" applyFont="1" applyFill="1" applyBorder="1" applyAlignment="1">
      <alignment horizontal="center" vertical="center"/>
    </xf>
    <xf numFmtId="0" fontId="0" fillId="0" borderId="12" xfId="0" applyFill="1" applyBorder="1" applyAlignment="1">
      <alignment wrapText="1"/>
    </xf>
    <xf numFmtId="0" fontId="24" fillId="0" borderId="12" xfId="0" applyFont="1" applyFill="1" applyBorder="1"/>
    <xf numFmtId="0" fontId="18" fillId="33" borderId="16" xfId="0" applyFont="1" applyFill="1" applyBorder="1" applyAlignment="1">
      <alignment horizontal="center" vertical="center"/>
    </xf>
    <xf numFmtId="0" fontId="21" fillId="33" borderId="16" xfId="0" applyFont="1" applyFill="1" applyBorder="1" applyAlignment="1">
      <alignment horizontal="center" vertical="center"/>
    </xf>
    <xf numFmtId="0" fontId="20" fillId="0" borderId="16" xfId="0" applyFont="1" applyBorder="1" applyAlignment="1">
      <alignment horizontal="left"/>
    </xf>
    <xf numFmtId="0" fontId="18"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0" fillId="0" borderId="16" xfId="0" applyFill="1" applyBorder="1"/>
    <xf numFmtId="43" fontId="18" fillId="34" borderId="13" xfId="42" applyFont="1" applyFill="1" applyBorder="1" applyAlignment="1">
      <alignment horizontal="center" vertical="center"/>
    </xf>
    <xf numFmtId="43" fontId="21" fillId="34" borderId="15" xfId="42" applyFont="1" applyFill="1" applyBorder="1" applyAlignment="1">
      <alignment horizontal="center" vertical="center"/>
    </xf>
    <xf numFmtId="43" fontId="20" fillId="34" borderId="15" xfId="42" applyFont="1" applyFill="1" applyBorder="1" applyAlignment="1">
      <alignment horizontal="left"/>
    </xf>
    <xf numFmtId="43" fontId="31" fillId="34" borderId="15" xfId="42" applyFont="1" applyFill="1" applyBorder="1" applyAlignment="1">
      <alignment vertical="top"/>
    </xf>
    <xf numFmtId="0" fontId="21" fillId="0" borderId="11" xfId="0" applyFont="1" applyFill="1" applyBorder="1" applyAlignment="1">
      <alignment horizontal="center" vertical="center"/>
    </xf>
    <xf numFmtId="0" fontId="25" fillId="34" borderId="15" xfId="0" applyFont="1" applyFill="1" applyBorder="1" applyAlignment="1">
      <alignment wrapText="1"/>
    </xf>
    <xf numFmtId="0" fontId="23" fillId="0" borderId="12" xfId="0" applyFont="1" applyBorder="1" applyAlignment="1" applyProtection="1">
      <alignment horizontal="left" vertical="top" wrapText="1"/>
      <protection locked="0"/>
    </xf>
    <xf numFmtId="0" fontId="33" fillId="0" borderId="10" xfId="0" applyFont="1" applyFill="1" applyBorder="1" applyAlignment="1" applyProtection="1">
      <alignment horizontal="left" vertical="top"/>
    </xf>
    <xf numFmtId="0" fontId="18" fillId="0" borderId="10" xfId="0" applyFont="1" applyFill="1" applyBorder="1" applyAlignment="1" applyProtection="1">
      <alignment horizontal="center" vertical="center"/>
    </xf>
    <xf numFmtId="0" fontId="21" fillId="0" borderId="10" xfId="0" applyFont="1" applyFill="1" applyBorder="1" applyAlignment="1" applyProtection="1">
      <alignment horizontal="left"/>
    </xf>
    <xf numFmtId="0" fontId="20" fillId="0" borderId="10" xfId="0" applyFont="1" applyFill="1" applyBorder="1" applyAlignment="1" applyProtection="1">
      <alignment horizontal="left" wrapText="1"/>
    </xf>
    <xf numFmtId="0" fontId="24" fillId="0" borderId="10" xfId="0" applyFont="1" applyFill="1" applyBorder="1" applyProtection="1"/>
    <xf numFmtId="0" fontId="16" fillId="0" borderId="10" xfId="0" applyFont="1" applyFill="1" applyBorder="1" applyAlignment="1" applyProtection="1">
      <alignment horizontal="left"/>
    </xf>
    <xf numFmtId="0" fontId="24" fillId="0" borderId="16" xfId="0" applyFont="1" applyFill="1" applyBorder="1" applyProtection="1"/>
    <xf numFmtId="0" fontId="32" fillId="0" borderId="10" xfId="0" applyFont="1" applyFill="1" applyBorder="1" applyAlignment="1" applyProtection="1">
      <alignment vertical="top"/>
    </xf>
    <xf numFmtId="0" fontId="0" fillId="0" borderId="0" xfId="0" applyProtection="1"/>
    <xf numFmtId="0" fontId="36" fillId="0" borderId="10" xfId="0" applyFont="1" applyFill="1" applyBorder="1" applyAlignment="1" applyProtection="1">
      <alignment horizontal="center" vertical="center"/>
    </xf>
    <xf numFmtId="0" fontId="37" fillId="33" borderId="0" xfId="0" applyFont="1" applyFill="1" applyAlignment="1">
      <alignment horizontal="center" vertical="center"/>
    </xf>
    <xf numFmtId="0" fontId="38" fillId="34" borderId="15" xfId="0" applyFont="1" applyFill="1" applyBorder="1" applyAlignment="1">
      <alignment horizontal="center" vertical="center"/>
    </xf>
    <xf numFmtId="0" fontId="38" fillId="0" borderId="12" xfId="0" applyFont="1" applyFill="1" applyBorder="1" applyAlignment="1" applyProtection="1">
      <alignment horizontal="center" vertical="center" wrapText="1"/>
    </xf>
    <xf numFmtId="0" fontId="38" fillId="34" borderId="15" xfId="0" applyFont="1" applyFill="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8" fillId="0" borderId="10" xfId="0" applyFont="1" applyFill="1" applyBorder="1" applyAlignment="1">
      <alignment horizontal="center" vertical="center"/>
    </xf>
    <xf numFmtId="0" fontId="38" fillId="0" borderId="16" xfId="0" applyFont="1" applyBorder="1" applyAlignment="1" applyProtection="1">
      <alignment horizontal="center" vertical="center" wrapText="1"/>
      <protection locked="0"/>
    </xf>
    <xf numFmtId="0" fontId="38" fillId="0" borderId="16"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6" xfId="0" applyFont="1" applyBorder="1" applyAlignment="1">
      <alignment horizontal="center" vertical="center"/>
    </xf>
    <xf numFmtId="0" fontId="38" fillId="33"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16" xfId="0" applyFont="1" applyFill="1" applyBorder="1" applyAlignment="1" applyProtection="1">
      <alignment horizontal="center" vertical="center" wrapText="1"/>
      <protection locked="0"/>
    </xf>
    <xf numFmtId="0" fontId="38" fillId="33" borderId="12" xfId="0" applyFont="1" applyFill="1" applyBorder="1" applyAlignment="1" applyProtection="1">
      <alignment horizontal="center" vertical="center" wrapText="1"/>
      <protection locked="0"/>
    </xf>
    <xf numFmtId="0" fontId="37" fillId="0" borderId="10" xfId="0" applyFont="1" applyBorder="1" applyAlignment="1">
      <alignment horizontal="center" vertical="center"/>
    </xf>
    <xf numFmtId="0" fontId="37" fillId="0" borderId="0" xfId="0" applyFont="1" applyAlignment="1">
      <alignment horizontal="center" vertical="center"/>
    </xf>
    <xf numFmtId="0" fontId="36" fillId="33" borderId="17" xfId="0" applyFont="1" applyFill="1" applyBorder="1" applyAlignment="1">
      <alignment horizontal="center" vertical="center"/>
    </xf>
    <xf numFmtId="0" fontId="36" fillId="34" borderId="15" xfId="0" applyFont="1" applyFill="1" applyBorder="1" applyAlignment="1">
      <alignment horizontal="center" vertical="center"/>
    </xf>
    <xf numFmtId="0" fontId="39" fillId="0" borderId="10" xfId="0" applyFont="1" applyFill="1" applyBorder="1" applyAlignment="1" applyProtection="1">
      <alignment horizontal="center" vertical="center"/>
    </xf>
    <xf numFmtId="0" fontId="39" fillId="34" borderId="15" xfId="0" applyFont="1" applyFill="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6" fillId="0" borderId="11" xfId="0" applyFont="1" applyFill="1" applyBorder="1" applyAlignment="1">
      <alignment horizontal="center" vertical="center"/>
    </xf>
    <xf numFmtId="0" fontId="39" fillId="0" borderId="10" xfId="0" applyFont="1" applyBorder="1" applyAlignment="1" applyProtection="1">
      <alignment horizontal="center" vertical="center"/>
      <protection locked="0"/>
    </xf>
    <xf numFmtId="0" fontId="38" fillId="34" borderId="10" xfId="0" applyFont="1" applyFill="1" applyBorder="1" applyAlignment="1">
      <alignment horizontal="center" vertical="center"/>
    </xf>
    <xf numFmtId="0" fontId="23" fillId="0" borderId="10" xfId="0" applyFont="1" applyBorder="1" applyAlignment="1" applyProtection="1">
      <alignment horizontal="left" vertical="top" wrapText="1"/>
      <protection locked="0"/>
    </xf>
    <xf numFmtId="0" fontId="19" fillId="33" borderId="0" xfId="0" applyFont="1" applyFill="1" applyProtection="1"/>
    <xf numFmtId="0" fontId="24" fillId="0" borderId="18" xfId="0" applyFont="1" applyFill="1" applyBorder="1" applyProtection="1"/>
    <xf numFmtId="0" fontId="24" fillId="34" borderId="0" xfId="0" applyFont="1" applyFill="1" applyBorder="1" applyProtection="1"/>
    <xf numFmtId="0" fontId="24" fillId="33" borderId="16" xfId="0" applyFont="1" applyFill="1" applyBorder="1" applyProtection="1"/>
    <xf numFmtId="0" fontId="24" fillId="34" borderId="19" xfId="0" applyFont="1" applyFill="1" applyBorder="1" applyProtection="1"/>
    <xf numFmtId="0" fontId="33" fillId="34" borderId="15" xfId="0" applyFont="1" applyFill="1" applyBorder="1" applyAlignment="1" applyProtection="1">
      <alignment horizontal="left" vertical="top"/>
    </xf>
    <xf numFmtId="0" fontId="33" fillId="0" borderId="18" xfId="0" applyFont="1" applyBorder="1" applyAlignment="1" applyProtection="1">
      <alignment horizontal="left" vertical="top"/>
    </xf>
    <xf numFmtId="0" fontId="23" fillId="0" borderId="18" xfId="0" applyFont="1" applyBorder="1" applyAlignment="1" applyProtection="1">
      <alignment horizontal="left" vertical="top" wrapText="1"/>
    </xf>
    <xf numFmtId="0" fontId="24" fillId="34" borderId="15" xfId="0" applyFont="1" applyFill="1" applyBorder="1" applyProtection="1"/>
    <xf numFmtId="0" fontId="24" fillId="0" borderId="18" xfId="0" applyFont="1" applyBorder="1" applyProtection="1"/>
    <xf numFmtId="43" fontId="24" fillId="34" borderId="15" xfId="42" applyFont="1" applyFill="1" applyBorder="1" applyProtection="1"/>
    <xf numFmtId="0" fontId="24" fillId="33" borderId="18" xfId="0" applyFont="1" applyFill="1" applyBorder="1" applyProtection="1"/>
    <xf numFmtId="0" fontId="19" fillId="0" borderId="0" xfId="0" applyFont="1" applyProtection="1"/>
    <xf numFmtId="0" fontId="19" fillId="0" borderId="0" xfId="0" applyFont="1" applyFill="1" applyBorder="1" applyProtection="1"/>
    <xf numFmtId="0" fontId="39" fillId="33" borderId="10" xfId="0" applyFont="1" applyFill="1" applyBorder="1" applyAlignment="1" applyProtection="1">
      <alignment horizontal="center" vertical="center"/>
      <protection locked="0"/>
    </xf>
    <xf numFmtId="0" fontId="38" fillId="0" borderId="12" xfId="0" applyFont="1" applyFill="1" applyBorder="1" applyAlignment="1" applyProtection="1">
      <alignment horizontal="center" vertical="center" wrapText="1"/>
      <protection locked="0"/>
    </xf>
    <xf numFmtId="0" fontId="25" fillId="34" borderId="11" xfId="0" applyFont="1" applyFill="1" applyBorder="1" applyAlignment="1">
      <alignment horizontal="center" vertical="center"/>
    </xf>
    <xf numFmtId="0" fontId="40" fillId="34" borderId="11" xfId="0" applyFont="1" applyFill="1" applyBorder="1" applyAlignment="1">
      <alignment horizontal="center" vertical="center"/>
    </xf>
    <xf numFmtId="0" fontId="38" fillId="0" borderId="10" xfId="0" applyFont="1" applyFill="1" applyBorder="1" applyAlignment="1" applyProtection="1">
      <alignment horizontal="center" vertical="center" wrapText="1"/>
      <protection locked="0"/>
    </xf>
    <xf numFmtId="0" fontId="25" fillId="34" borderId="10" xfId="0" applyFont="1" applyFill="1" applyBorder="1" applyAlignment="1">
      <alignment horizontal="center" vertical="center"/>
    </xf>
    <xf numFmtId="0" fontId="41" fillId="33" borderId="10" xfId="0" applyFont="1" applyFill="1" applyBorder="1" applyAlignment="1">
      <alignment wrapText="1"/>
    </xf>
    <xf numFmtId="9" fontId="23" fillId="0" borderId="10" xfId="43" applyFont="1" applyBorder="1" applyAlignment="1">
      <alignment horizontal="center" vertical="center"/>
    </xf>
    <xf numFmtId="0" fontId="24" fillId="0" borderId="20" xfId="0" applyFont="1" applyBorder="1" applyProtection="1"/>
    <xf numFmtId="0" fontId="24" fillId="0" borderId="20" xfId="0" applyFont="1" applyFill="1" applyBorder="1" applyProtection="1"/>
    <xf numFmtId="9" fontId="42" fillId="33" borderId="10" xfId="43" applyFont="1" applyFill="1" applyBorder="1" applyAlignment="1">
      <alignment horizontal="center" vertical="center"/>
    </xf>
    <xf numFmtId="0" fontId="18" fillId="34" borderId="10" xfId="0" applyFont="1" applyFill="1" applyBorder="1" applyAlignment="1" applyProtection="1">
      <alignment horizontal="center" vertical="center"/>
    </xf>
    <xf numFmtId="0" fontId="16" fillId="33" borderId="11" xfId="0" applyFont="1" applyFill="1" applyBorder="1" applyAlignment="1">
      <alignment wrapText="1"/>
    </xf>
    <xf numFmtId="0" fontId="23" fillId="0" borderId="11" xfId="0" applyFont="1" applyBorder="1" applyAlignment="1" applyProtection="1">
      <alignment horizontal="left" vertical="top" wrapText="1"/>
      <protection locked="0"/>
    </xf>
    <xf numFmtId="0" fontId="38" fillId="33" borderId="16" xfId="0" applyFont="1" applyFill="1" applyBorder="1" applyAlignment="1" applyProtection="1">
      <alignment horizontal="center" vertical="center" wrapText="1"/>
      <protection locked="0"/>
    </xf>
    <xf numFmtId="0" fontId="33" fillId="0" borderId="11" xfId="0" applyFont="1" applyBorder="1" applyAlignment="1" applyProtection="1">
      <alignment horizontal="left" vertical="top"/>
      <protection locked="0"/>
    </xf>
    <xf numFmtId="0" fontId="39" fillId="0" borderId="10" xfId="0" applyFont="1" applyFill="1" applyBorder="1" applyAlignment="1" applyProtection="1">
      <alignment horizontal="center" vertical="center"/>
      <protection locked="0"/>
    </xf>
    <xf numFmtId="0" fontId="33" fillId="0" borderId="12" xfId="0" applyFont="1" applyFill="1" applyBorder="1" applyAlignment="1" applyProtection="1">
      <alignment horizontal="left" vertical="top"/>
      <protection locked="0"/>
    </xf>
    <xf numFmtId="0" fontId="33" fillId="0" borderId="20" xfId="0" applyFont="1" applyFill="1" applyBorder="1" applyAlignment="1" applyProtection="1">
      <alignment horizontal="left" vertical="top"/>
    </xf>
    <xf numFmtId="9" fontId="42" fillId="33" borderId="10" xfId="43" quotePrefix="1" applyFont="1" applyFill="1" applyBorder="1" applyAlignment="1">
      <alignment horizontal="center" vertical="center"/>
    </xf>
    <xf numFmtId="9" fontId="42" fillId="34" borderId="15" xfId="43" applyFont="1" applyFill="1" applyBorder="1" applyAlignment="1">
      <alignment horizontal="center" vertical="center"/>
    </xf>
    <xf numFmtId="0" fontId="43" fillId="0" borderId="12" xfId="0" applyFont="1" applyFill="1" applyBorder="1" applyAlignment="1" applyProtection="1">
      <alignment horizontal="center" vertical="center" wrapText="1"/>
      <protection locked="0"/>
    </xf>
    <xf numFmtId="0" fontId="43" fillId="0" borderId="16" xfId="0" applyFont="1" applyFill="1" applyBorder="1" applyAlignment="1" applyProtection="1">
      <alignment horizontal="center" vertical="center" wrapText="1"/>
      <protection locked="0"/>
    </xf>
    <xf numFmtId="0" fontId="19" fillId="0" borderId="10" xfId="0" applyFont="1" applyBorder="1" applyProtection="1"/>
    <xf numFmtId="0" fontId="19" fillId="0" borderId="10" xfId="0" applyFont="1" applyFill="1" applyBorder="1" applyProtection="1"/>
    <xf numFmtId="0" fontId="24" fillId="0" borderId="10" xfId="0" applyFont="1" applyBorder="1" applyProtection="1"/>
    <xf numFmtId="0" fontId="24" fillId="34" borderId="13" xfId="0" applyFont="1" applyFill="1" applyBorder="1"/>
    <xf numFmtId="0" fontId="24" fillId="34" borderId="14" xfId="0" applyFont="1" applyFill="1" applyBorder="1"/>
    <xf numFmtId="0" fontId="24" fillId="33" borderId="15" xfId="0" applyFont="1" applyFill="1" applyBorder="1"/>
    <xf numFmtId="0" fontId="24" fillId="33" borderId="15" xfId="0" applyFont="1" applyFill="1" applyBorder="1" applyProtection="1"/>
    <xf numFmtId="0" fontId="19" fillId="0" borderId="16" xfId="0" applyFont="1" applyFill="1" applyBorder="1" applyAlignment="1">
      <alignment horizontal="left" wrapText="1"/>
    </xf>
    <xf numFmtId="0" fontId="0" fillId="33" borderId="12" xfId="0" applyFont="1" applyFill="1" applyBorder="1" applyAlignment="1">
      <alignment wrapText="1"/>
    </xf>
    <xf numFmtId="0" fontId="0" fillId="33" borderId="0" xfId="0" applyFill="1" applyAlignment="1">
      <alignment horizontal="right"/>
    </xf>
    <xf numFmtId="0" fontId="0" fillId="0" borderId="0" xfId="0" applyAlignment="1">
      <alignment horizontal="right"/>
    </xf>
    <xf numFmtId="0" fontId="0" fillId="35" borderId="10" xfId="0" applyFill="1" applyBorder="1"/>
    <xf numFmtId="0" fontId="0" fillId="35" borderId="10" xfId="0" applyFill="1" applyBorder="1" applyAlignment="1">
      <alignment horizontal="right"/>
    </xf>
    <xf numFmtId="0" fontId="20" fillId="35" borderId="10" xfId="0" applyFont="1" applyFill="1" applyBorder="1"/>
    <xf numFmtId="0" fontId="20" fillId="35" borderId="10" xfId="0" applyFont="1" applyFill="1" applyBorder="1" applyAlignment="1">
      <alignment horizontal="right"/>
    </xf>
    <xf numFmtId="0" fontId="20" fillId="0" borderId="10" xfId="0" applyFont="1" applyFill="1" applyBorder="1" applyAlignment="1">
      <alignment horizontal="right"/>
    </xf>
    <xf numFmtId="0" fontId="20" fillId="0" borderId="16" xfId="0" applyFont="1" applyFill="1" applyBorder="1"/>
    <xf numFmtId="0" fontId="0" fillId="33" borderId="10" xfId="0" applyFill="1" applyBorder="1"/>
    <xf numFmtId="0" fontId="19" fillId="33" borderId="10" xfId="0" applyFont="1" applyFill="1" applyBorder="1"/>
    <xf numFmtId="1" fontId="19" fillId="33" borderId="10" xfId="43" applyNumberFormat="1" applyFont="1" applyFill="1" applyBorder="1"/>
    <xf numFmtId="9" fontId="19" fillId="33" borderId="10" xfId="43" applyFont="1" applyFill="1" applyBorder="1"/>
    <xf numFmtId="0" fontId="0" fillId="33" borderId="15" xfId="0" applyFill="1" applyBorder="1"/>
    <xf numFmtId="0" fontId="0" fillId="33" borderId="15" xfId="0" applyFill="1" applyBorder="1" applyAlignment="1">
      <alignment horizontal="right"/>
    </xf>
    <xf numFmtId="0" fontId="0" fillId="33" borderId="14" xfId="0" applyFill="1" applyBorder="1"/>
    <xf numFmtId="0" fontId="19" fillId="33" borderId="13" xfId="0" applyFont="1" applyFill="1" applyBorder="1"/>
    <xf numFmtId="0" fontId="45" fillId="33" borderId="0" xfId="0" applyFont="1" applyFill="1" applyAlignment="1">
      <alignment horizontal="right"/>
    </xf>
    <xf numFmtId="0" fontId="23" fillId="0" borderId="10" xfId="0" applyFont="1" applyBorder="1" applyAlignment="1" applyProtection="1">
      <alignment horizontal="center" vertical="center"/>
      <protection locked="0"/>
    </xf>
    <xf numFmtId="0" fontId="0" fillId="0" borderId="0" xfId="0" applyProtection="1">
      <protection locked="0"/>
    </xf>
    <xf numFmtId="0" fontId="0" fillId="0" borderId="0" xfId="0" applyFill="1" applyProtection="1">
      <protection locked="0"/>
    </xf>
    <xf numFmtId="0" fontId="0" fillId="0" borderId="0" xfId="0" applyAlignment="1" applyProtection="1">
      <alignment horizontal="right"/>
      <protection locked="0"/>
    </xf>
    <xf numFmtId="0" fontId="0" fillId="33" borderId="0" xfId="0" applyFill="1" applyProtection="1">
      <protection locked="0"/>
    </xf>
    <xf numFmtId="0" fontId="26" fillId="0" borderId="0" xfId="0" applyFont="1" applyProtection="1">
      <protection locked="0"/>
    </xf>
    <xf numFmtId="0" fontId="18" fillId="0" borderId="0" xfId="0" applyFont="1" applyAlignment="1" applyProtection="1">
      <alignment horizontal="center" vertical="center"/>
      <protection locked="0"/>
    </xf>
    <xf numFmtId="0" fontId="21" fillId="0" borderId="0" xfId="0" applyFont="1" applyAlignment="1" applyProtection="1">
      <alignment horizontal="left"/>
      <protection locked="0"/>
    </xf>
    <xf numFmtId="0" fontId="0" fillId="0" borderId="0" xfId="0" applyAlignment="1" applyProtection="1">
      <alignment wrapText="1"/>
      <protection locked="0"/>
    </xf>
    <xf numFmtId="0" fontId="37" fillId="0" borderId="0" xfId="0" applyFont="1" applyAlignment="1" applyProtection="1">
      <alignment horizontal="center" vertical="center"/>
      <protection locked="0"/>
    </xf>
    <xf numFmtId="0" fontId="19" fillId="0" borderId="0" xfId="0" applyFont="1" applyProtection="1">
      <protection locked="0"/>
    </xf>
    <xf numFmtId="0" fontId="19" fillId="0" borderId="0" xfId="0" applyFont="1" applyFill="1" applyBorder="1" applyProtection="1">
      <protection locked="0"/>
    </xf>
    <xf numFmtId="0" fontId="31" fillId="0" borderId="0" xfId="0" applyFont="1" applyProtection="1">
      <protection locked="0"/>
    </xf>
    <xf numFmtId="0" fontId="14" fillId="0" borderId="0" xfId="0" applyFont="1" applyProtection="1">
      <protection locked="0"/>
    </xf>
    <xf numFmtId="0" fontId="23" fillId="0" borderId="13" xfId="0" applyFont="1" applyBorder="1" applyAlignment="1" applyProtection="1">
      <alignment horizontal="left"/>
      <protection locked="0"/>
    </xf>
    <xf numFmtId="0" fontId="23" fillId="0" borderId="15" xfId="0" applyFont="1" applyBorder="1" applyAlignment="1" applyProtection="1">
      <alignment horizontal="left"/>
      <protection locked="0"/>
    </xf>
    <xf numFmtId="0" fontId="23" fillId="0" borderId="14" xfId="0" applyFont="1" applyBorder="1" applyAlignment="1" applyProtection="1">
      <alignment horizontal="left"/>
      <protection locked="0"/>
    </xf>
    <xf numFmtId="0" fontId="0" fillId="33" borderId="13" xfId="0" applyFill="1" applyBorder="1" applyAlignment="1">
      <alignment horizontal="left" vertical="top" wrapText="1"/>
    </xf>
    <xf numFmtId="0" fontId="0" fillId="33" borderId="15" xfId="0" applyFill="1" applyBorder="1" applyAlignment="1">
      <alignment horizontal="left" vertical="top" wrapText="1"/>
    </xf>
    <xf numFmtId="0" fontId="0" fillId="33" borderId="14" xfId="0" applyFill="1" applyBorder="1" applyAlignment="1">
      <alignment horizontal="left" vertical="top" wrapText="1"/>
    </xf>
    <xf numFmtId="0" fontId="44" fillId="33" borderId="13" xfId="0" applyFont="1" applyFill="1" applyBorder="1" applyAlignment="1">
      <alignment horizontal="left" vertical="top" wrapText="1"/>
    </xf>
    <xf numFmtId="0" fontId="44" fillId="33" borderId="15" xfId="0" applyFont="1" applyFill="1" applyBorder="1" applyAlignment="1">
      <alignment horizontal="left" vertical="top" wrapText="1"/>
    </xf>
    <xf numFmtId="0" fontId="44" fillId="33" borderId="14" xfId="0" applyFont="1" applyFill="1" applyBorder="1" applyAlignment="1">
      <alignment horizontal="left" vertical="top" wrapText="1"/>
    </xf>
  </cellXfs>
  <cellStyles count="44">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Porcentagem" xfId="43" builtinId="5"/>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 name="Vírgula" xfId="42" builtinId="3"/>
  </cellStyles>
  <dxfs count="2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0000CC"/>
      <color rgb="FFFF9999"/>
      <color rgb="FFFF7C80"/>
      <color rgb="FFFF5050"/>
      <color rgb="FFFF0066"/>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761999</xdr:colOff>
      <xdr:row>19</xdr:row>
      <xdr:rowOff>165394</xdr:rowOff>
    </xdr:from>
    <xdr:to>
      <xdr:col>10</xdr:col>
      <xdr:colOff>578892</xdr:colOff>
      <xdr:row>20</xdr:row>
      <xdr:rowOff>155758</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8654" y="4948705"/>
          <a:ext cx="585297" cy="17606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6"/>
  <sheetViews>
    <sheetView tabSelected="1" zoomScaleNormal="100" workbookViewId="0">
      <selection activeCell="A6" sqref="A6:I6"/>
    </sheetView>
  </sheetViews>
  <sheetFormatPr defaultRowHeight="14.6" x14ac:dyDescent="0.4"/>
  <cols>
    <col min="1" max="1" width="8.3828125" customWidth="1"/>
    <col min="2" max="2" width="3.15234375" customWidth="1"/>
    <col min="4" max="4" width="8.07421875" customWidth="1"/>
    <col min="5" max="5" width="8" customWidth="1"/>
    <col min="6" max="6" width="0.4609375" style="4" customWidth="1"/>
    <col min="8" max="8" width="6.765625" customWidth="1"/>
    <col min="9" max="9" width="7.4609375" style="183" customWidth="1"/>
    <col min="10" max="10" width="10.84375" customWidth="1"/>
    <col min="12" max="12" width="11.61328125" style="200" bestFit="1" customWidth="1"/>
    <col min="13" max="21" width="9.23046875" style="200"/>
  </cols>
  <sheetData>
    <row r="1" spans="1:13" x14ac:dyDescent="0.4">
      <c r="A1" s="8" t="s">
        <v>850</v>
      </c>
      <c r="B1" s="20"/>
      <c r="C1" s="20"/>
      <c r="D1" s="20"/>
      <c r="E1" s="20"/>
      <c r="F1" s="20"/>
      <c r="G1" s="20"/>
      <c r="H1" s="20"/>
      <c r="I1" s="182"/>
      <c r="J1" s="20"/>
      <c r="K1" s="20"/>
    </row>
    <row r="2" spans="1:13" x14ac:dyDescent="0.4">
      <c r="A2" s="8"/>
      <c r="B2" s="20"/>
      <c r="C2" s="20"/>
      <c r="D2" s="20"/>
      <c r="E2" s="20"/>
      <c r="F2" s="20"/>
      <c r="G2" s="20"/>
      <c r="H2" s="20"/>
      <c r="I2" s="182"/>
      <c r="J2" s="20"/>
      <c r="K2" s="20"/>
    </row>
    <row r="3" spans="1:13" x14ac:dyDescent="0.4">
      <c r="A3" s="21" t="s">
        <v>812</v>
      </c>
      <c r="B3" s="213" t="s">
        <v>845</v>
      </c>
      <c r="C3" s="214"/>
      <c r="D3" s="214"/>
      <c r="E3" s="214"/>
      <c r="F3" s="214"/>
      <c r="G3" s="214"/>
      <c r="H3" s="214"/>
      <c r="I3" s="215"/>
      <c r="J3" s="190" t="s">
        <v>849</v>
      </c>
      <c r="K3" s="20"/>
    </row>
    <row r="4" spans="1:13" ht="24.9" customHeight="1" x14ac:dyDescent="0.4">
      <c r="A4" s="21" t="s">
        <v>811</v>
      </c>
      <c r="B4" s="199" t="s">
        <v>847</v>
      </c>
      <c r="C4" s="219" t="s">
        <v>832</v>
      </c>
      <c r="D4" s="220"/>
      <c r="E4" s="220"/>
      <c r="F4" s="220"/>
      <c r="G4" s="220"/>
      <c r="H4" s="220"/>
      <c r="I4" s="221"/>
      <c r="J4" s="20"/>
      <c r="K4" s="20"/>
    </row>
    <row r="5" spans="1:13" x14ac:dyDescent="0.4">
      <c r="A5" s="20"/>
      <c r="B5" s="20"/>
      <c r="C5" s="20"/>
      <c r="D5" s="20"/>
      <c r="E5" s="20"/>
      <c r="F5" s="20"/>
      <c r="G5" s="20"/>
      <c r="H5" s="20"/>
      <c r="I5" s="182"/>
      <c r="J5" s="20"/>
      <c r="K5" s="20"/>
    </row>
    <row r="6" spans="1:13" ht="99" customHeight="1" x14ac:dyDescent="0.4">
      <c r="A6" s="216" t="s">
        <v>831</v>
      </c>
      <c r="B6" s="217"/>
      <c r="C6" s="217"/>
      <c r="D6" s="217"/>
      <c r="E6" s="217"/>
      <c r="F6" s="217"/>
      <c r="G6" s="217"/>
      <c r="H6" s="217"/>
      <c r="I6" s="218"/>
      <c r="J6" s="20"/>
      <c r="K6" s="20"/>
    </row>
    <row r="7" spans="1:13" x14ac:dyDescent="0.4">
      <c r="A7" s="20"/>
      <c r="B7" s="20"/>
      <c r="C7" s="20"/>
      <c r="D7" s="20"/>
      <c r="E7" s="20"/>
      <c r="F7" s="20"/>
      <c r="G7" s="20"/>
      <c r="H7" s="20"/>
      <c r="I7" s="182"/>
      <c r="J7" s="20"/>
      <c r="K7" s="20"/>
    </row>
    <row r="8" spans="1:13" x14ac:dyDescent="0.4">
      <c r="A8" s="21" t="s">
        <v>833</v>
      </c>
      <c r="B8" s="20"/>
      <c r="C8" s="20"/>
      <c r="D8" s="20"/>
      <c r="E8" s="20"/>
      <c r="F8" s="20"/>
      <c r="G8" s="20"/>
      <c r="H8" s="20"/>
      <c r="I8" s="182"/>
      <c r="J8" s="20"/>
      <c r="K8" s="20"/>
    </row>
    <row r="9" spans="1:13" x14ac:dyDescent="0.4">
      <c r="A9" s="20"/>
      <c r="B9" s="20"/>
      <c r="C9" s="20"/>
      <c r="D9" s="20"/>
      <c r="E9" s="20"/>
      <c r="F9" s="20"/>
      <c r="G9" s="20"/>
      <c r="H9" s="20"/>
      <c r="I9" s="182"/>
      <c r="J9" s="20"/>
      <c r="K9" s="20"/>
      <c r="M9" s="212"/>
    </row>
    <row r="10" spans="1:13" x14ac:dyDescent="0.4">
      <c r="A10" s="186" t="s">
        <v>836</v>
      </c>
      <c r="B10" s="189"/>
      <c r="C10" s="187" t="s">
        <v>839</v>
      </c>
      <c r="D10" s="187" t="s">
        <v>841</v>
      </c>
      <c r="E10" s="187" t="s">
        <v>840</v>
      </c>
      <c r="F10" s="188"/>
      <c r="G10" s="187" t="s">
        <v>834</v>
      </c>
      <c r="H10" s="187" t="s">
        <v>835</v>
      </c>
      <c r="I10" s="187" t="s">
        <v>838</v>
      </c>
      <c r="J10" s="187" t="s">
        <v>842</v>
      </c>
      <c r="K10" s="20"/>
    </row>
    <row r="11" spans="1:13" x14ac:dyDescent="0.4">
      <c r="A11" s="190">
        <v>1</v>
      </c>
      <c r="B11" s="91"/>
      <c r="C11" s="191">
        <f>COUNTIFS('Crit 1'!A5:'Crit 1'!A112,"=1",'Crit 1'!$C5:'Crit 1'!$C112,"=PG")</f>
        <v>4</v>
      </c>
      <c r="D11" s="192">
        <f>COUNTIFS('Crit 1'!A3:'Crit 1'!A112,"&gt;0",'Crit 1'!C3:'Crit 1'!C112,"=PG",'Crit 1'!E3:'Crit 1'!E112,"*")</f>
        <v>0</v>
      </c>
      <c r="E11" s="192">
        <f>COUNTIFS('Crit 1'!A3:'Crit 1'!A112,"&gt;0",'Crit 1'!C3:'Crit 1'!C112,"=PG",'Crit 1'!E3:'Crit 1'!E112,"=S")</f>
        <v>0</v>
      </c>
      <c r="F11" s="192"/>
      <c r="G11" s="191">
        <f>COUNTIFS('Crit 1'!A5:'Crit 1'!A112,"=1",'Crit 1'!$C5:'Crit 1'!$C112,"&gt;0")</f>
        <v>9</v>
      </c>
      <c r="H11" s="193">
        <f>IF(COUNTIFS('Crit 1'!A3:'Crit 1'!A112,"&gt;0",'Crit 1'!C3:'Crit 1'!C112,"&gt;0")&lt;=0,0,COUNTIFS('Crit 1'!A3:'Crit 1'!A112,"&gt;0",'Crit 1'!C3:'Crit 1'!C112,"&gt;0",'Crit 1'!E3:'Crit 1'!E112,"*")/COUNTIFS('Crit 1'!A3:'Crit 1'!A112,"&gt;0",'Crit 1'!C3:'Crit 1'!C112,"&gt;0"))</f>
        <v>0</v>
      </c>
      <c r="I11" s="193">
        <f>IF(COUNTIFS('Crit 1'!A3:'Crit 1'!A112,"&gt;0",'Crit 1'!C3:'Crit 1'!C112,"&gt;0")&lt;=0,0,(COUNTIFS('Crit 1'!A3:'Crit 1'!A112,"&gt;0",'Crit 1'!C3:'Crit 1'!C112,"&gt;0",'Crit 1'!E3:'Crit 1'!E112,"=S"))/COUNTIFS('Crit 1'!A3:'Crit 1'!A112,"&gt;0",'Crit 1'!C3:'Crit 1'!C112,"&gt;0"))</f>
        <v>0</v>
      </c>
      <c r="J11" s="193">
        <f>IF(COUNTIFS('Crit 1'!A3:'Crit 1'!A112,"&gt;0",'Crit 1'!C3:'Crit 1'!C112,"&gt;0")&lt;=0,0,(COUNTIFS('Crit 1'!A3:'Crit 1'!A112,"&gt;0",'Crit 1'!C3:'Crit 1'!C112,"&gt;0",'Crit 1'!E3:'Crit 1'!E112,"=S")+COUNTIFS('Crit 1'!$A7:'Crit 1'!$A112,"&gt;0",'Crit 1'!$C7:'Crit 1'!$C112,"&gt;0",'Crit 1'!E7:'Crit 1'!E112,"=N",'Crit 1'!F7:'Crit 1'!F112,"*"))/COUNTIFS('Crit 1'!A3:'Crit 1'!A112,"&gt;0",'Crit 1'!C3:'Crit 1'!C112,"&gt;0"))</f>
        <v>0</v>
      </c>
      <c r="K11" s="20"/>
    </row>
    <row r="12" spans="1:13" x14ac:dyDescent="0.4">
      <c r="A12" s="190">
        <v>2</v>
      </c>
      <c r="B12" s="91"/>
      <c r="C12" s="191">
        <f>COUNTIFS('Crit 2'!A5:'Crit 2'!A150,"=1",'Crit 2'!$C5:'Crit 2'!$C150,"=PG")</f>
        <v>7</v>
      </c>
      <c r="D12" s="192">
        <f>COUNTIFS('Crit 2'!A3:'Crit 2'!A150,"&gt;0",'Crit 2'!C3:'Crit 2'!C150,"=PG",'Crit 2'!E3:'Crit 2'!E150,"*")</f>
        <v>0</v>
      </c>
      <c r="E12" s="192">
        <f>COUNTIFS('Crit 2'!A3:'Crit 2'!A150,"&gt;0",'Crit 2'!C3:'Crit 2'!C150,"=PG",'Crit 2'!E3:'Crit 2'!E150,"=S")</f>
        <v>0</v>
      </c>
      <c r="F12" s="192"/>
      <c r="G12" s="191">
        <f>COUNTIFS('Crit 2'!A5:'Crit 2'!A150,"=1",'Crit 2'!$C5:'Crit 2'!$C150,"&gt;0")</f>
        <v>14</v>
      </c>
      <c r="H12" s="193">
        <f>IF(COUNTIFS('Crit 2'!A3:'Crit 2'!A150,"&gt;0",'Crit 2'!C3:'Crit 2'!C150,"&gt;0")&lt;=0,0,COUNTIFS('Crit 2'!A3:'Crit 2'!A150,"&gt;0",'Crit 2'!C3:'Crit 2'!C150,"&gt;0",'Crit 2'!E3:'Crit 2'!E150,"*")/COUNTIFS('Crit 2'!A3:'Crit 2'!A150,"&gt;0",'Crit 2'!C3:'Crit 2'!C150,"&gt;0"))</f>
        <v>0</v>
      </c>
      <c r="I12" s="193">
        <f>IF(COUNTIFS('Crit 2'!A3:'Crit 2'!A150,"&gt;0",'Crit 2'!C3:'Crit 2'!C150,"&gt;0")&lt;=0,0,COUNTIFS('Crit 2'!A3:'Crit 2'!A150,"&gt;0",'Crit 2'!C3:'Crit 2'!C150,"&gt;0",'Crit 2'!E3:'Crit 2'!E150,"=S")/COUNTIFS('Crit 2'!A3:'Crit 2'!A150,"&gt;0",'Crit 2'!C3:'Crit 2'!C150,"&gt;0"))</f>
        <v>0</v>
      </c>
      <c r="J12" s="193">
        <f>IF(COUNTIFS('Crit 2'!A3:'Crit 2'!A150,"&gt;0",'Crit 2'!C3:'Crit 2'!C150,"&gt;0")&lt;=0,0,(COUNTIFS('Crit 2'!A3:'Crit 2'!A150,"&gt;0",'Crit 2'!C3:'Crit 2'!C150,"&gt;0",'Crit 2'!E3:'Crit 2'!E150,"=S")+COUNTIFS('Crit 2'!$A7:'Crit 2'!$A150,"&gt;0",'Crit 2'!$C7:'Crit 2'!$C150,"&gt;0",'Crit 2'!E7:'Crit 2'!E150,"=N",'Crit 2'!F7:'Crit 2'!F150,"*"))/COUNTIFS('Crit 2'!A3:'Crit 2'!A150,"&gt;0",'Crit 2'!C3:'Crit 2'!C150,"&gt;0"))</f>
        <v>0</v>
      </c>
      <c r="K12" s="20"/>
    </row>
    <row r="13" spans="1:13" x14ac:dyDescent="0.4">
      <c r="A13" s="190">
        <v>3</v>
      </c>
      <c r="B13" s="91"/>
      <c r="C13" s="191">
        <f>COUNTIFS('Crit 3'!A5:'Crit 3'!A118,"=1",'Crit 3'!$C5:'Crit 3'!$C118,"=PG")</f>
        <v>7</v>
      </c>
      <c r="D13" s="192">
        <f>COUNTIFS('Crit 3'!A3:'Crit 3'!A118,"&gt;0",'Crit 3'!C3:'Crit 3'!C118,"=PG",'Crit 3'!E3:'Crit 3'!E118,"*")</f>
        <v>0</v>
      </c>
      <c r="E13" s="192">
        <f>COUNTIFS('Crit 3'!A3:'Crit 3'!A118,"&gt;0",'Crit 3'!C3:'Crit 3'!C118,"=PG",'Crit 3'!E3:'Crit 3'!E118,"=S")</f>
        <v>0</v>
      </c>
      <c r="F13" s="192"/>
      <c r="G13" s="191">
        <f>COUNTIFS('Crit 3'!A5:'Crit 3'!A118,"=1",'Crit 3'!$C5:'Crit 3'!$C118,"&gt;0")</f>
        <v>6</v>
      </c>
      <c r="H13" s="193">
        <f>IF(COUNTIFS('Crit 3'!A3:'Crit 3'!A118,"&gt;0",'Crit 3'!C3:'Crit 3'!C118,"&gt;0")&lt;=0,0,COUNTIFS('Crit 3'!A3:'Crit 3'!A118,"&gt;0",'Crit 3'!C3:'Crit 3'!C118,"&gt;0",'Crit 3'!E3:'Crit 3'!E118,"*")/COUNTIFS('Crit 3'!A3:'Crit 3'!A118,"&gt;0",'Crit 3'!C3:'Crit 3'!C118,"&gt;0"))</f>
        <v>0</v>
      </c>
      <c r="I13" s="193">
        <f>IF(COUNTIFS('Crit 3'!A3:'Crit 3'!A118,"&gt;0",'Crit 3'!C3:'Crit 3'!C118,"&gt;0")&lt;=0,0,COUNTIFS('Crit 3'!A3:'Crit 3'!A118,"&gt;0",'Crit 3'!C3:'Crit 3'!C118,"&gt;0",'Crit 3'!E3:'Crit 3'!E118,"=S")/COUNTIFS('Crit 3'!A3:'Crit 3'!A118,"&gt;0",'Crit 3'!C3:'Crit 3'!C118,"&gt;0"))</f>
        <v>0</v>
      </c>
      <c r="J13" s="193">
        <f>IF(COUNTIFS('Crit 3'!A3:'Crit 3'!A118,"&gt;0",'Crit 3'!C3:'Crit 3'!C118,"&gt;0")&lt;=0,0,(COUNTIFS('Crit 3'!A3:'Crit 3'!A118,"&gt;0",'Crit 3'!C3:'Crit 3'!C118,"&gt;0",'Crit 3'!E3:'Crit 3'!E118,"=S")+COUNTIFS('Crit 3'!$A7:'Crit 3'!$A118,"&gt;0",'Crit 3'!$C7:'Crit 3'!$C118,"&gt;0",'Crit 3'!E7:'Crit 3'!E118,"=N",'Crit 3'!F7:'Crit 3'!F118,"*"))/COUNTIFS('Crit 3'!A3:'Crit 3'!A118,"&gt;0",'Crit 3'!C3:'Crit 3'!C118,"&gt;0"))</f>
        <v>0</v>
      </c>
      <c r="K13" s="20"/>
    </row>
    <row r="14" spans="1:13" x14ac:dyDescent="0.4">
      <c r="A14" s="190">
        <v>4</v>
      </c>
      <c r="B14" s="91"/>
      <c r="C14" s="191">
        <f>COUNTIFS('Crit 4'!A5:'Crit 4'!A78,"=1",'Crit 4'!$C5:'Crit 4'!$C78,"=PG")</f>
        <v>4</v>
      </c>
      <c r="D14" s="192">
        <f>COUNTIFS('Crit 4'!A3:'Crit 4'!A78,"&gt;0",'Crit 4'!C3:'Crit 4'!C78,"=PG",'Crit 4'!E3:'Crit 4'!E78,"*")</f>
        <v>0</v>
      </c>
      <c r="E14" s="192">
        <f>COUNTIFS('Crit 4'!A3:'Crit 4'!A78,"&gt;0",'Crit 4'!C3:'Crit 4'!C78,"=PG",'Crit 4'!E3:'Crit 4'!E78,"=S")</f>
        <v>0</v>
      </c>
      <c r="F14" s="192"/>
      <c r="G14" s="191">
        <f>COUNTIFS('Crit 4'!A5:'Crit 4'!A78,"=1",'Crit 4'!$C5:'Crit 4'!$C78,"&gt;0")</f>
        <v>11</v>
      </c>
      <c r="H14" s="193">
        <f>IF(COUNTIFS('Crit 4'!A3:'Crit 4'!A78,"&gt;0",'Crit 4'!C3:'Crit 4'!C78,"&gt;0")&lt;=0,0,COUNTIFS('Crit 4'!A3:'Crit 4'!A78,"&gt;0",'Crit 4'!C3:'Crit 4'!C78,"&gt;0",'Crit 4'!E3:'Crit 4'!E78,"*")/COUNTIFS('Crit 4'!A3:'Crit 4'!A78,"&gt;0",'Crit 4'!C3:'Crit 4'!C78,"&gt;0"))</f>
        <v>0</v>
      </c>
      <c r="I14" s="193">
        <f>IF(COUNTIFS('Crit 4'!A3:'Crit 4'!A78,"&gt;0",'Crit 4'!C3:'Crit 4'!C78,"&gt;0")&lt;=0,0,COUNTIFS('Crit 4'!A3:'Crit 4'!A78,"&gt;0",'Crit 4'!C3:'Crit 4'!C78,"&gt;0",'Crit 4'!E3:'Crit 4'!E78,"=S")/COUNTIFS('Crit 4'!A3:'Crit 4'!A78,"&gt;0",'Crit 4'!C3:'Crit 4'!C78,"&gt;0"))</f>
        <v>0</v>
      </c>
      <c r="J14" s="193">
        <f>IF(COUNTIFS('Crit 4'!A3:'Crit 4'!A78,"&gt;0",'Crit 4'!C3:'Crit 4'!C78,"&gt;0")&lt;=0,0,(COUNTIFS('Crit 4'!A3:'Crit 4'!A78,"&gt;0",'Crit 4'!C3:'Crit 4'!C78,"&gt;0",'Crit 4'!E3:'Crit 4'!E78,"=S")+COUNTIFS('Crit 4'!$A7:'Crit 4'!$A78,"&gt;0",'Crit 4'!$C7:'Crit 4'!$C78,"&gt;0",'Crit 4'!E7:'Crit 4'!E78,"=N",'Crit 4'!F7:'Crit 4'!F78,"*"))/COUNTIFS('Crit 4'!A3:'Crit 4'!A78,"&gt;0",'Crit 4'!C3:'Crit 4'!C78,"&gt;0"))</f>
        <v>0</v>
      </c>
      <c r="K14" s="20"/>
    </row>
    <row r="15" spans="1:13" x14ac:dyDescent="0.4">
      <c r="A15" s="190">
        <v>5</v>
      </c>
      <c r="B15" s="91"/>
      <c r="C15" s="191">
        <f>COUNTIFS('Crit 5'!A5:'Crit 5'!A110,"=1",'Crit 5'!$C5:'Crit 5'!$C110,"=PG")</f>
        <v>5</v>
      </c>
      <c r="D15" s="192">
        <f>COUNTIFS('Crit 5'!A3:'Crit 5'!A110,"&gt;0",'Crit 5'!C3:'Crit 5'!C110,"=PG",'Crit 5'!E3:'Crit 5'!E110,"*")</f>
        <v>0</v>
      </c>
      <c r="E15" s="192">
        <f>COUNTIFS('Crit 5'!A3:'Crit 5'!A110,"&gt;0",'Crit 5'!C3:'Crit 5'!C110,"=PG",'Crit 5'!E3:'Crit 5'!E110,"=S")</f>
        <v>0</v>
      </c>
      <c r="F15" s="192"/>
      <c r="G15" s="191">
        <f>COUNTIFS('Crit 5'!A5:'Crit 5'!A110,"=1",'Crit 5'!$C5:'Crit 5'!$C110,"&gt;0")</f>
        <v>13</v>
      </c>
      <c r="H15" s="193">
        <f>IF(COUNTIFS('Crit 5'!A3:'Crit 5'!A110,"&gt;0",'Crit 5'!C3:'Crit 5'!C110,"&gt;0")&lt;=0,0,COUNTIFS('Crit 5'!A3:'Crit 5'!A110,"&gt;0",'Crit 5'!C3:'Crit 5'!C110,"&gt;0",'Crit 5'!E3:'Crit 5'!E110,"*")/COUNTIFS('Crit 5'!A3:'Crit 5'!A110,"&gt;0",'Crit 5'!C3:'Crit 5'!C110,"&gt;0"))</f>
        <v>0</v>
      </c>
      <c r="I15" s="193">
        <f>IF(COUNTIFS('Crit 5'!A3:'Crit 5'!A110,"&gt;0",'Crit 5'!C3:'Crit 5'!C110,"&gt;0")&lt;=0,0,COUNTIFS('Crit 5'!A3:'Crit 5'!A110,"&gt;0",'Crit 5'!C3:'Crit 5'!C110,"&gt;0",'Crit 5'!E3:'Crit 5'!E110,"=S")/COUNTIFS('Crit 5'!A3:'Crit 5'!A110,"&gt;0",'Crit 5'!C3:'Crit 5'!C110,"&gt;0"))</f>
        <v>0</v>
      </c>
      <c r="J15" s="193">
        <f>IF(COUNTIFS('Crit 5'!A3:'Crit 5'!A110,"&gt;0",'Crit 5'!C3:'Crit 5'!C110,"&gt;0")&lt;=0,0,(COUNTIFS('Crit 5'!A3:'Crit 5'!A110,"&gt;0",'Crit 5'!C3:'Crit 5'!C110,"&gt;0",'Crit 5'!E3:'Crit 5'!E110,"=S")+COUNTIFS('Crit 5'!$A7:'Crit 5'!$A110,"&gt;0",'Crit 5'!$C7:'Crit 5'!$C110,"&gt;0",'Crit 5'!E7:'Crit 5'!E110,"=N",'Crit 5'!F7:'Crit 5'!F110,"*"))/COUNTIFS('Crit 5'!A3:'Crit 5'!A110,"&gt;0",'Crit 5'!C3:'Crit 5'!C110,"&gt;0"))</f>
        <v>0</v>
      </c>
      <c r="K15" s="20"/>
    </row>
    <row r="16" spans="1:13" x14ac:dyDescent="0.4">
      <c r="A16" s="190">
        <v>6</v>
      </c>
      <c r="B16" s="91"/>
      <c r="C16" s="191">
        <f>COUNTIFS('Crit 6'!A5:'Crit 6'!A145,"=1",'Crit 6'!$C5:'Crit 6'!$C145,"=PG")</f>
        <v>8</v>
      </c>
      <c r="D16" s="192">
        <f>COUNTIFS('Crit 6'!A3:'Crit 6'!A145,"&gt;0",'Crit 6'!C3:'Crit 6'!C145,"=PG",'Crit 6'!E3:'Crit 6'!E145,"*")</f>
        <v>0</v>
      </c>
      <c r="E16" s="192">
        <f>COUNTIFS('Crit 6'!A3:'Crit 6'!A145,"&gt;0",'Crit 6'!C3:'Crit 6'!C145,"=PG",'Crit 6'!E3:'Crit 6'!E145,"=S")</f>
        <v>0</v>
      </c>
      <c r="F16" s="192"/>
      <c r="G16" s="191">
        <f>COUNTIFS('Crit 6'!A5:'Crit 6'!A145,"=1",'Crit 6'!$C5:'Crit 6'!$C145,"&gt;0")</f>
        <v>15</v>
      </c>
      <c r="H16" s="193">
        <f>IF(COUNTIFS('Crit 6'!A3:'Crit 6'!A145,"&gt;0",'Crit 6'!C3:'Crit 6'!C145,"&gt;0")&lt;=0,0,COUNTIFS('Crit 6'!A3:'Crit 6'!A145,"&gt;0",'Crit 6'!C3:'Crit 6'!C145,"&gt;0",'Crit 6'!E3:'Crit 6'!E145,"*")/COUNTIFS('Crit 6'!A3:'Crit 6'!A145,"&gt;0",'Crit 6'!C3:'Crit 6'!C145,"&gt;0"))</f>
        <v>0</v>
      </c>
      <c r="I16" s="193">
        <f>IF(COUNTIFS('Crit 6'!A3:'Crit 6'!A145,"&gt;0",'Crit 6'!C3:'Crit 6'!C145,"&gt;0")&lt;=0,0,COUNTIFS('Crit 6'!A3:'Crit 6'!A145,"&gt;0",'Crit 6'!C3:'Crit 6'!C145,"&gt;0",'Crit 6'!E3:'Crit 6'!E145,"=S")/COUNTIFS('Crit 6'!A3:'Crit 6'!A145,"&gt;0",'Crit 6'!C3:'Crit 6'!C145,"&gt;0"))</f>
        <v>0</v>
      </c>
      <c r="J16" s="193">
        <f>IF(COUNTIFS('Crit 6'!A3:'Crit 6'!A145,"&gt;0",'Crit 6'!C3:'Crit 6'!C145,"&gt;0")&lt;=0,0,(COUNTIFS('Crit 6'!A3:'Crit 6'!A145,"&gt;0",'Crit 6'!C3:'Crit 6'!C145,"&gt;0",'Crit 6'!E3:'Crit 6'!E145,"=S")+COUNTIFS('Crit 6'!$A7:'Crit 6'!$A145,"&gt;0",'Crit 6'!$C7:'Crit 6'!$C145,"&gt;0",'Crit 6'!E7:'Crit 6'!E145,"=N",'Crit 6'!F7:'Crit 6'!F145,"*"))/COUNTIFS('Crit 6'!A3:'Crit 6'!A145,"&gt;0",'Crit 6'!C3:'Crit 6'!C145,"&gt;0"))</f>
        <v>0</v>
      </c>
      <c r="K16" s="20"/>
    </row>
    <row r="17" spans="1:11" x14ac:dyDescent="0.4">
      <c r="A17" s="190">
        <v>7</v>
      </c>
      <c r="B17" s="91"/>
      <c r="C17" s="191">
        <f>COUNTIFS('Crit 7'!A5:'Crit 7'!A199,"=1",'Crit 7'!$C5:'Crit 7'!$C199,"=PG")</f>
        <v>10</v>
      </c>
      <c r="D17" s="192">
        <f>COUNTIFS('Crit 7'!A3:'Crit 7'!A199,"&gt;0",'Crit 7'!C3:'Crit 7'!C199,"=PG",'Crit 7'!E3:'Crit 7'!E199,"*")</f>
        <v>0</v>
      </c>
      <c r="E17" s="192">
        <f>COUNTIFS('Crit 7'!A3:'Crit 7'!A199,"&gt;0",'Crit 7'!C3:'Crit 7'!C199,"=PG",'Crit 7'!E3:'Crit 7'!E199,"=S")</f>
        <v>0</v>
      </c>
      <c r="F17" s="192"/>
      <c r="G17" s="191">
        <f>COUNTIFS('Crit 7'!A5:'Crit 7'!A199,"=1",'Crit 7'!$C5:'Crit 7'!$C199,"&gt;0")</f>
        <v>21</v>
      </c>
      <c r="H17" s="193">
        <f>IF(COUNTIFS('Crit 7'!A3:'Crit 7'!A199,"&gt;0",'Crit 7'!C3:'Crit 7'!C199,"&gt;0")&lt;=0,0,COUNTIFS('Crit 7'!A3:'Crit 7'!A199,"&gt;0",'Crit 7'!C3:'Crit 7'!C199,"&gt;0",'Crit 7'!E3:'Crit 7'!E199,"*")/COUNTIFS('Crit 7'!A3:'Crit 7'!A199,"&gt;0",'Crit 7'!C3:'Crit 7'!C199,"&gt;0"))</f>
        <v>0</v>
      </c>
      <c r="I17" s="193">
        <f>IF(COUNTIFS('Crit 7'!A3:'Crit 7'!A199,"&gt;0",'Crit 7'!C3:'Crit 7'!C199,"&gt;0")&lt;=0,0,COUNTIFS('Crit 7'!A3:'Crit 7'!A199,"&gt;0",'Crit 7'!C3:'Crit 7'!C199,"&gt;0",'Crit 7'!E3:'Crit 7'!E199,"=S")/COUNTIFS('Crit 7'!A3:'Crit 7'!A199,"&gt;0",'Crit 7'!C3:'Crit 7'!C199,"&gt;0"))</f>
        <v>0</v>
      </c>
      <c r="J17" s="193">
        <f>IF(COUNTIFS('Crit 7'!A3:'Crit 7'!A199,"&gt;0",'Crit 7'!C3:'Crit 7'!C199,"&gt;0")&lt;=0,0,(COUNTIFS('Crit 7'!A3:'Crit 7'!A199,"&gt;0",'Crit 7'!C3:'Crit 7'!C199,"&gt;0",'Crit 7'!E3:'Crit 7'!E199,"=S")+COUNTIFS('Crit 7'!$A7:'Crit 7'!$A199,"&gt;0",'Crit 7'!$C7:'Crit 7'!$C199,"&gt;0",'Crit 7'!E7:'Crit 7'!E199,"=N",'Crit 7'!F7:'Crit 7'!F199,"*"))/COUNTIFS('Crit 7'!A3:'Crit 7'!A199,"&gt;0",'Crit 7'!C3:'Crit 7'!C199,"&gt;0"))</f>
        <v>0</v>
      </c>
      <c r="K17" s="20"/>
    </row>
    <row r="18" spans="1:11" x14ac:dyDescent="0.4">
      <c r="A18" s="184" t="s">
        <v>837</v>
      </c>
      <c r="B18" s="91"/>
      <c r="C18" s="184">
        <f>SUM(C11:C17)</f>
        <v>45</v>
      </c>
      <c r="D18" s="184">
        <f>SUM(D11:D17)</f>
        <v>0</v>
      </c>
      <c r="E18" s="184">
        <f>SUM(E11:E17)</f>
        <v>0</v>
      </c>
      <c r="F18" s="16"/>
      <c r="G18" s="184">
        <f>SUM(G11:G17)</f>
        <v>89</v>
      </c>
      <c r="H18" s="184"/>
      <c r="I18" s="185"/>
      <c r="J18" s="185"/>
      <c r="K18" s="20"/>
    </row>
    <row r="19" spans="1:11" x14ac:dyDescent="0.4">
      <c r="A19" s="20"/>
      <c r="B19" s="20"/>
      <c r="C19" s="197" t="s">
        <v>843</v>
      </c>
      <c r="D19" s="194"/>
      <c r="E19" s="194"/>
      <c r="F19" s="194"/>
      <c r="G19" s="194"/>
      <c r="H19" s="194"/>
      <c r="I19" s="195"/>
      <c r="J19" s="196"/>
      <c r="K19" s="20"/>
    </row>
    <row r="20" spans="1:11" x14ac:dyDescent="0.4">
      <c r="A20" s="20"/>
      <c r="B20" s="20"/>
      <c r="C20" s="20"/>
      <c r="D20" s="20"/>
      <c r="E20" s="20"/>
      <c r="F20" s="20"/>
      <c r="G20" s="20"/>
      <c r="H20" s="20"/>
      <c r="I20" s="182"/>
      <c r="J20" s="20"/>
      <c r="K20" s="20"/>
    </row>
    <row r="21" spans="1:11" x14ac:dyDescent="0.4">
      <c r="A21" s="20"/>
      <c r="B21" s="20"/>
      <c r="C21" s="20"/>
      <c r="D21" s="20"/>
      <c r="E21" s="20"/>
      <c r="F21" s="20"/>
      <c r="G21" s="20"/>
      <c r="H21" s="20"/>
      <c r="I21" s="182"/>
      <c r="J21" s="198" t="s">
        <v>844</v>
      </c>
      <c r="K21" s="20"/>
    </row>
    <row r="22" spans="1:11" s="200" customFormat="1" x14ac:dyDescent="0.4">
      <c r="F22" s="201"/>
      <c r="I22" s="202"/>
    </row>
    <row r="23" spans="1:11" s="200" customFormat="1" x14ac:dyDescent="0.4">
      <c r="F23" s="201"/>
      <c r="I23" s="202"/>
    </row>
    <row r="24" spans="1:11" s="200" customFormat="1" x14ac:dyDescent="0.4">
      <c r="F24" s="201"/>
      <c r="I24" s="202"/>
    </row>
    <row r="25" spans="1:11" s="200" customFormat="1" x14ac:dyDescent="0.4">
      <c r="F25" s="201"/>
      <c r="I25" s="202"/>
    </row>
    <row r="26" spans="1:11" s="200" customFormat="1" x14ac:dyDescent="0.4">
      <c r="F26" s="201"/>
      <c r="I26" s="202"/>
    </row>
    <row r="27" spans="1:11" s="200" customFormat="1" x14ac:dyDescent="0.4">
      <c r="F27" s="201"/>
      <c r="I27" s="202"/>
    </row>
    <row r="28" spans="1:11" s="200" customFormat="1" x14ac:dyDescent="0.4">
      <c r="F28" s="201"/>
      <c r="I28" s="202"/>
    </row>
    <row r="29" spans="1:11" s="200" customFormat="1" x14ac:dyDescent="0.4">
      <c r="F29" s="201"/>
      <c r="I29" s="202"/>
    </row>
    <row r="30" spans="1:11" s="200" customFormat="1" x14ac:dyDescent="0.4">
      <c r="F30" s="201"/>
      <c r="I30" s="202"/>
    </row>
    <row r="31" spans="1:11" s="200" customFormat="1" x14ac:dyDescent="0.4">
      <c r="F31" s="201"/>
      <c r="I31" s="202"/>
    </row>
    <row r="32" spans="1:11" s="200" customFormat="1" x14ac:dyDescent="0.4">
      <c r="F32" s="201"/>
      <c r="I32" s="202"/>
    </row>
    <row r="33" spans="6:9" s="200" customFormat="1" x14ac:dyDescent="0.4">
      <c r="F33" s="201"/>
      <c r="I33" s="202"/>
    </row>
    <row r="34" spans="6:9" s="200" customFormat="1" x14ac:dyDescent="0.4">
      <c r="F34" s="201"/>
      <c r="I34" s="202"/>
    </row>
    <row r="35" spans="6:9" s="200" customFormat="1" x14ac:dyDescent="0.4">
      <c r="F35" s="201"/>
      <c r="I35" s="202"/>
    </row>
    <row r="36" spans="6:9" s="200" customFormat="1" x14ac:dyDescent="0.4">
      <c r="F36" s="201"/>
      <c r="I36" s="202"/>
    </row>
    <row r="37" spans="6:9" s="200" customFormat="1" x14ac:dyDescent="0.4">
      <c r="F37" s="201"/>
      <c r="I37" s="202"/>
    </row>
    <row r="38" spans="6:9" s="200" customFormat="1" x14ac:dyDescent="0.4">
      <c r="F38" s="201"/>
      <c r="I38" s="202"/>
    </row>
    <row r="39" spans="6:9" s="200" customFormat="1" x14ac:dyDescent="0.4">
      <c r="F39" s="201"/>
      <c r="I39" s="202"/>
    </row>
    <row r="40" spans="6:9" s="200" customFormat="1" x14ac:dyDescent="0.4">
      <c r="F40" s="201"/>
      <c r="I40" s="202"/>
    </row>
    <row r="41" spans="6:9" s="200" customFormat="1" x14ac:dyDescent="0.4">
      <c r="F41" s="201"/>
      <c r="I41" s="202"/>
    </row>
    <row r="42" spans="6:9" s="200" customFormat="1" x14ac:dyDescent="0.4">
      <c r="F42" s="201"/>
      <c r="I42" s="202"/>
    </row>
    <row r="43" spans="6:9" s="200" customFormat="1" x14ac:dyDescent="0.4">
      <c r="F43" s="201"/>
      <c r="I43" s="202"/>
    </row>
    <row r="44" spans="6:9" s="200" customFormat="1" x14ac:dyDescent="0.4">
      <c r="F44" s="201"/>
      <c r="I44" s="202"/>
    </row>
    <row r="45" spans="6:9" s="200" customFormat="1" x14ac:dyDescent="0.4">
      <c r="F45" s="201"/>
      <c r="I45" s="202"/>
    </row>
    <row r="46" spans="6:9" s="200" customFormat="1" x14ac:dyDescent="0.4">
      <c r="F46" s="201"/>
      <c r="I46" s="202"/>
    </row>
    <row r="47" spans="6:9" s="200" customFormat="1" x14ac:dyDescent="0.4">
      <c r="F47" s="201"/>
      <c r="I47" s="202"/>
    </row>
    <row r="48" spans="6:9" s="200" customFormat="1" x14ac:dyDescent="0.4">
      <c r="F48" s="201"/>
      <c r="I48" s="202"/>
    </row>
    <row r="49" spans="6:9" s="200" customFormat="1" x14ac:dyDescent="0.4">
      <c r="F49" s="201"/>
      <c r="I49" s="202"/>
    </row>
    <row r="50" spans="6:9" s="200" customFormat="1" x14ac:dyDescent="0.4">
      <c r="F50" s="201"/>
      <c r="I50" s="202"/>
    </row>
    <row r="51" spans="6:9" s="200" customFormat="1" x14ac:dyDescent="0.4">
      <c r="F51" s="201"/>
      <c r="I51" s="202"/>
    </row>
    <row r="52" spans="6:9" s="200" customFormat="1" x14ac:dyDescent="0.4">
      <c r="F52" s="201"/>
      <c r="I52" s="202"/>
    </row>
    <row r="53" spans="6:9" s="200" customFormat="1" x14ac:dyDescent="0.4">
      <c r="F53" s="201"/>
      <c r="I53" s="202"/>
    </row>
    <row r="54" spans="6:9" s="200" customFormat="1" x14ac:dyDescent="0.4">
      <c r="F54" s="201"/>
      <c r="I54" s="202"/>
    </row>
    <row r="55" spans="6:9" s="200" customFormat="1" x14ac:dyDescent="0.4">
      <c r="F55" s="201"/>
      <c r="I55" s="202"/>
    </row>
    <row r="56" spans="6:9" s="200" customFormat="1" x14ac:dyDescent="0.4">
      <c r="F56" s="201"/>
      <c r="I56" s="202"/>
    </row>
    <row r="57" spans="6:9" s="200" customFormat="1" x14ac:dyDescent="0.4">
      <c r="F57" s="201"/>
      <c r="I57" s="202"/>
    </row>
    <row r="58" spans="6:9" s="200" customFormat="1" x14ac:dyDescent="0.4">
      <c r="F58" s="201"/>
      <c r="I58" s="202"/>
    </row>
    <row r="59" spans="6:9" s="200" customFormat="1" x14ac:dyDescent="0.4">
      <c r="F59" s="201"/>
      <c r="I59" s="202"/>
    </row>
    <row r="60" spans="6:9" s="200" customFormat="1" x14ac:dyDescent="0.4">
      <c r="F60" s="201"/>
      <c r="I60" s="202"/>
    </row>
    <row r="61" spans="6:9" s="200" customFormat="1" x14ac:dyDescent="0.4">
      <c r="F61" s="201"/>
      <c r="I61" s="202"/>
    </row>
    <row r="62" spans="6:9" s="200" customFormat="1" x14ac:dyDescent="0.4">
      <c r="F62" s="201"/>
      <c r="I62" s="202"/>
    </row>
    <row r="63" spans="6:9" s="200" customFormat="1" x14ac:dyDescent="0.4">
      <c r="F63" s="201"/>
      <c r="I63" s="202"/>
    </row>
    <row r="64" spans="6:9" s="200" customFormat="1" x14ac:dyDescent="0.4">
      <c r="F64" s="201"/>
      <c r="I64" s="202"/>
    </row>
    <row r="65" spans="6:9" s="200" customFormat="1" x14ac:dyDescent="0.4">
      <c r="F65" s="201"/>
      <c r="I65" s="202"/>
    </row>
    <row r="66" spans="6:9" s="200" customFormat="1" x14ac:dyDescent="0.4">
      <c r="F66" s="201"/>
      <c r="I66" s="202"/>
    </row>
    <row r="67" spans="6:9" s="200" customFormat="1" x14ac:dyDescent="0.4">
      <c r="F67" s="201"/>
      <c r="I67" s="202"/>
    </row>
    <row r="68" spans="6:9" s="200" customFormat="1" x14ac:dyDescent="0.4">
      <c r="F68" s="201"/>
      <c r="I68" s="202"/>
    </row>
    <row r="69" spans="6:9" s="200" customFormat="1" x14ac:dyDescent="0.4">
      <c r="F69" s="201"/>
      <c r="I69" s="202"/>
    </row>
    <row r="70" spans="6:9" s="200" customFormat="1" x14ac:dyDescent="0.4">
      <c r="F70" s="201"/>
      <c r="I70" s="202"/>
    </row>
    <row r="71" spans="6:9" s="200" customFormat="1" x14ac:dyDescent="0.4">
      <c r="F71" s="201"/>
      <c r="I71" s="202"/>
    </row>
    <row r="72" spans="6:9" s="200" customFormat="1" x14ac:dyDescent="0.4">
      <c r="F72" s="201"/>
      <c r="I72" s="202"/>
    </row>
    <row r="73" spans="6:9" s="200" customFormat="1" x14ac:dyDescent="0.4">
      <c r="F73" s="201"/>
      <c r="I73" s="202"/>
    </row>
    <row r="74" spans="6:9" s="200" customFormat="1" x14ac:dyDescent="0.4">
      <c r="F74" s="201"/>
      <c r="I74" s="202"/>
    </row>
    <row r="75" spans="6:9" s="200" customFormat="1" x14ac:dyDescent="0.4">
      <c r="F75" s="201"/>
      <c r="I75" s="202"/>
    </row>
    <row r="76" spans="6:9" s="200" customFormat="1" x14ac:dyDescent="0.4">
      <c r="F76" s="201"/>
      <c r="I76" s="202"/>
    </row>
    <row r="77" spans="6:9" s="200" customFormat="1" x14ac:dyDescent="0.4">
      <c r="F77" s="201"/>
      <c r="I77" s="202"/>
    </row>
    <row r="78" spans="6:9" s="200" customFormat="1" x14ac:dyDescent="0.4">
      <c r="F78" s="201"/>
      <c r="I78" s="202"/>
    </row>
    <row r="79" spans="6:9" s="200" customFormat="1" x14ac:dyDescent="0.4">
      <c r="F79" s="201"/>
      <c r="I79" s="202"/>
    </row>
    <row r="80" spans="6:9" s="200" customFormat="1" x14ac:dyDescent="0.4">
      <c r="F80" s="201"/>
      <c r="I80" s="202"/>
    </row>
    <row r="81" spans="6:9" s="200" customFormat="1" x14ac:dyDescent="0.4">
      <c r="F81" s="201"/>
      <c r="I81" s="202"/>
    </row>
    <row r="82" spans="6:9" s="200" customFormat="1" x14ac:dyDescent="0.4">
      <c r="F82" s="201"/>
      <c r="I82" s="202"/>
    </row>
    <row r="83" spans="6:9" s="200" customFormat="1" x14ac:dyDescent="0.4">
      <c r="F83" s="201"/>
      <c r="I83" s="202"/>
    </row>
    <row r="84" spans="6:9" s="200" customFormat="1" x14ac:dyDescent="0.4">
      <c r="F84" s="201"/>
      <c r="I84" s="202"/>
    </row>
    <row r="85" spans="6:9" s="200" customFormat="1" x14ac:dyDescent="0.4">
      <c r="F85" s="201"/>
      <c r="I85" s="202"/>
    </row>
    <row r="86" spans="6:9" s="200" customFormat="1" x14ac:dyDescent="0.4">
      <c r="F86" s="201"/>
      <c r="I86" s="202"/>
    </row>
    <row r="87" spans="6:9" s="200" customFormat="1" x14ac:dyDescent="0.4">
      <c r="F87" s="201"/>
      <c r="I87" s="202"/>
    </row>
    <row r="88" spans="6:9" s="200" customFormat="1" x14ac:dyDescent="0.4">
      <c r="F88" s="201"/>
      <c r="I88" s="202"/>
    </row>
    <row r="89" spans="6:9" s="200" customFormat="1" x14ac:dyDescent="0.4">
      <c r="F89" s="201"/>
      <c r="I89" s="202"/>
    </row>
    <row r="90" spans="6:9" s="200" customFormat="1" x14ac:dyDescent="0.4">
      <c r="F90" s="201"/>
      <c r="I90" s="202"/>
    </row>
    <row r="91" spans="6:9" s="200" customFormat="1" x14ac:dyDescent="0.4">
      <c r="F91" s="201"/>
      <c r="I91" s="202"/>
    </row>
    <row r="92" spans="6:9" s="200" customFormat="1" x14ac:dyDescent="0.4">
      <c r="F92" s="201"/>
      <c r="I92" s="202"/>
    </row>
    <row r="93" spans="6:9" s="200" customFormat="1" x14ac:dyDescent="0.4">
      <c r="F93" s="201"/>
      <c r="I93" s="202"/>
    </row>
    <row r="94" spans="6:9" s="200" customFormat="1" x14ac:dyDescent="0.4">
      <c r="F94" s="201"/>
      <c r="I94" s="202"/>
    </row>
    <row r="95" spans="6:9" s="200" customFormat="1" x14ac:dyDescent="0.4">
      <c r="F95" s="201"/>
      <c r="I95" s="202"/>
    </row>
    <row r="96" spans="6:9" s="200" customFormat="1" x14ac:dyDescent="0.4">
      <c r="F96" s="201"/>
      <c r="I96" s="202"/>
    </row>
    <row r="97" spans="6:9" s="200" customFormat="1" x14ac:dyDescent="0.4">
      <c r="F97" s="201"/>
      <c r="I97" s="202"/>
    </row>
    <row r="98" spans="6:9" s="200" customFormat="1" x14ac:dyDescent="0.4">
      <c r="F98" s="201"/>
      <c r="I98" s="202"/>
    </row>
    <row r="99" spans="6:9" s="200" customFormat="1" x14ac:dyDescent="0.4">
      <c r="F99" s="201"/>
      <c r="I99" s="202"/>
    </row>
    <row r="100" spans="6:9" s="200" customFormat="1" x14ac:dyDescent="0.4">
      <c r="F100" s="201"/>
      <c r="I100" s="202"/>
    </row>
    <row r="101" spans="6:9" s="200" customFormat="1" x14ac:dyDescent="0.4">
      <c r="F101" s="201"/>
      <c r="I101" s="202"/>
    </row>
    <row r="102" spans="6:9" s="200" customFormat="1" x14ac:dyDescent="0.4">
      <c r="F102" s="201"/>
      <c r="I102" s="202"/>
    </row>
    <row r="103" spans="6:9" s="200" customFormat="1" x14ac:dyDescent="0.4">
      <c r="F103" s="201"/>
      <c r="I103" s="202"/>
    </row>
    <row r="104" spans="6:9" s="200" customFormat="1" x14ac:dyDescent="0.4">
      <c r="F104" s="201"/>
      <c r="I104" s="202"/>
    </row>
    <row r="105" spans="6:9" s="200" customFormat="1" x14ac:dyDescent="0.4">
      <c r="F105" s="201"/>
      <c r="I105" s="202"/>
    </row>
    <row r="106" spans="6:9" s="200" customFormat="1" x14ac:dyDescent="0.4">
      <c r="F106" s="201"/>
      <c r="I106" s="202"/>
    </row>
    <row r="107" spans="6:9" s="200" customFormat="1" x14ac:dyDescent="0.4">
      <c r="F107" s="201"/>
      <c r="I107" s="202"/>
    </row>
    <row r="108" spans="6:9" s="200" customFormat="1" x14ac:dyDescent="0.4">
      <c r="F108" s="201"/>
      <c r="I108" s="202"/>
    </row>
    <row r="109" spans="6:9" s="200" customFormat="1" x14ac:dyDescent="0.4">
      <c r="F109" s="201"/>
      <c r="I109" s="202"/>
    </row>
    <row r="110" spans="6:9" s="200" customFormat="1" x14ac:dyDescent="0.4">
      <c r="F110" s="201"/>
      <c r="I110" s="202"/>
    </row>
    <row r="111" spans="6:9" s="200" customFormat="1" x14ac:dyDescent="0.4">
      <c r="F111" s="201"/>
      <c r="I111" s="202"/>
    </row>
    <row r="112" spans="6:9" s="200" customFormat="1" x14ac:dyDescent="0.4">
      <c r="F112" s="201"/>
      <c r="I112" s="202"/>
    </row>
    <row r="113" spans="6:9" s="200" customFormat="1" x14ac:dyDescent="0.4">
      <c r="F113" s="201"/>
      <c r="I113" s="202"/>
    </row>
    <row r="114" spans="6:9" s="200" customFormat="1" x14ac:dyDescent="0.4">
      <c r="F114" s="201"/>
      <c r="I114" s="202"/>
    </row>
    <row r="115" spans="6:9" s="200" customFormat="1" x14ac:dyDescent="0.4">
      <c r="F115" s="201"/>
      <c r="I115" s="202"/>
    </row>
    <row r="116" spans="6:9" s="200" customFormat="1" x14ac:dyDescent="0.4">
      <c r="F116" s="201"/>
      <c r="I116" s="202"/>
    </row>
    <row r="117" spans="6:9" s="200" customFormat="1" x14ac:dyDescent="0.4">
      <c r="F117" s="201"/>
      <c r="I117" s="202"/>
    </row>
    <row r="118" spans="6:9" s="200" customFormat="1" x14ac:dyDescent="0.4">
      <c r="F118" s="201"/>
      <c r="I118" s="202"/>
    </row>
    <row r="119" spans="6:9" s="200" customFormat="1" x14ac:dyDescent="0.4">
      <c r="F119" s="201"/>
      <c r="I119" s="202"/>
    </row>
    <row r="120" spans="6:9" s="200" customFormat="1" x14ac:dyDescent="0.4">
      <c r="F120" s="201"/>
      <c r="I120" s="202"/>
    </row>
    <row r="121" spans="6:9" s="200" customFormat="1" x14ac:dyDescent="0.4">
      <c r="F121" s="201"/>
      <c r="I121" s="202"/>
    </row>
    <row r="122" spans="6:9" s="200" customFormat="1" x14ac:dyDescent="0.4">
      <c r="F122" s="201"/>
      <c r="I122" s="202"/>
    </row>
    <row r="123" spans="6:9" s="200" customFormat="1" x14ac:dyDescent="0.4">
      <c r="F123" s="201"/>
      <c r="I123" s="202"/>
    </row>
    <row r="124" spans="6:9" s="200" customFormat="1" x14ac:dyDescent="0.4">
      <c r="F124" s="201"/>
      <c r="I124" s="202"/>
    </row>
    <row r="125" spans="6:9" s="200" customFormat="1" x14ac:dyDescent="0.4">
      <c r="F125" s="201"/>
      <c r="I125" s="202"/>
    </row>
    <row r="126" spans="6:9" s="200" customFormat="1" x14ac:dyDescent="0.4">
      <c r="F126" s="201"/>
      <c r="I126" s="202"/>
    </row>
    <row r="127" spans="6:9" s="200" customFormat="1" x14ac:dyDescent="0.4">
      <c r="F127" s="201"/>
      <c r="I127" s="202"/>
    </row>
    <row r="128" spans="6:9" s="200" customFormat="1" x14ac:dyDescent="0.4">
      <c r="F128" s="201"/>
      <c r="I128" s="202"/>
    </row>
    <row r="129" spans="6:9" s="200" customFormat="1" x14ac:dyDescent="0.4">
      <c r="F129" s="201"/>
      <c r="I129" s="202"/>
    </row>
    <row r="130" spans="6:9" s="200" customFormat="1" x14ac:dyDescent="0.4">
      <c r="F130" s="201"/>
      <c r="I130" s="202"/>
    </row>
    <row r="131" spans="6:9" s="200" customFormat="1" x14ac:dyDescent="0.4">
      <c r="F131" s="201"/>
      <c r="I131" s="202"/>
    </row>
    <row r="132" spans="6:9" s="200" customFormat="1" x14ac:dyDescent="0.4">
      <c r="F132" s="201"/>
      <c r="I132" s="202"/>
    </row>
    <row r="133" spans="6:9" s="200" customFormat="1" x14ac:dyDescent="0.4">
      <c r="F133" s="201"/>
      <c r="I133" s="202"/>
    </row>
    <row r="134" spans="6:9" s="200" customFormat="1" x14ac:dyDescent="0.4">
      <c r="F134" s="201"/>
      <c r="I134" s="202"/>
    </row>
    <row r="135" spans="6:9" s="200" customFormat="1" x14ac:dyDescent="0.4">
      <c r="F135" s="201"/>
      <c r="I135" s="202"/>
    </row>
    <row r="136" spans="6:9" s="200" customFormat="1" x14ac:dyDescent="0.4">
      <c r="F136" s="201"/>
      <c r="I136" s="202"/>
    </row>
    <row r="137" spans="6:9" s="200" customFormat="1" x14ac:dyDescent="0.4">
      <c r="F137" s="201"/>
      <c r="I137" s="202"/>
    </row>
    <row r="138" spans="6:9" s="200" customFormat="1" x14ac:dyDescent="0.4">
      <c r="F138" s="201"/>
      <c r="I138" s="202"/>
    </row>
    <row r="139" spans="6:9" s="200" customFormat="1" x14ac:dyDescent="0.4">
      <c r="F139" s="201"/>
      <c r="I139" s="202"/>
    </row>
    <row r="140" spans="6:9" s="200" customFormat="1" x14ac:dyDescent="0.4">
      <c r="F140" s="201"/>
      <c r="I140" s="202"/>
    </row>
    <row r="141" spans="6:9" s="200" customFormat="1" x14ac:dyDescent="0.4">
      <c r="F141" s="201"/>
      <c r="I141" s="202"/>
    </row>
    <row r="142" spans="6:9" s="200" customFormat="1" x14ac:dyDescent="0.4">
      <c r="F142" s="201"/>
      <c r="I142" s="202"/>
    </row>
    <row r="143" spans="6:9" s="200" customFormat="1" x14ac:dyDescent="0.4">
      <c r="F143" s="201"/>
      <c r="I143" s="202"/>
    </row>
    <row r="144" spans="6:9" s="200" customFormat="1" x14ac:dyDescent="0.4">
      <c r="F144" s="201"/>
      <c r="I144" s="202"/>
    </row>
    <row r="145" spans="6:9" s="200" customFormat="1" x14ac:dyDescent="0.4">
      <c r="F145" s="201"/>
      <c r="I145" s="202"/>
    </row>
    <row r="146" spans="6:9" s="200" customFormat="1" x14ac:dyDescent="0.4">
      <c r="F146" s="201"/>
      <c r="I146" s="202"/>
    </row>
    <row r="147" spans="6:9" s="200" customFormat="1" x14ac:dyDescent="0.4">
      <c r="F147" s="201"/>
      <c r="I147" s="202"/>
    </row>
    <row r="148" spans="6:9" s="200" customFormat="1" x14ac:dyDescent="0.4">
      <c r="F148" s="201"/>
      <c r="I148" s="202"/>
    </row>
    <row r="149" spans="6:9" s="200" customFormat="1" x14ac:dyDescent="0.4">
      <c r="F149" s="201"/>
      <c r="I149" s="202"/>
    </row>
    <row r="150" spans="6:9" s="200" customFormat="1" x14ac:dyDescent="0.4">
      <c r="F150" s="201"/>
      <c r="I150" s="202"/>
    </row>
    <row r="151" spans="6:9" s="200" customFormat="1" x14ac:dyDescent="0.4">
      <c r="F151" s="201"/>
      <c r="I151" s="202"/>
    </row>
    <row r="152" spans="6:9" s="200" customFormat="1" x14ac:dyDescent="0.4">
      <c r="F152" s="201"/>
      <c r="I152" s="202"/>
    </row>
    <row r="153" spans="6:9" s="200" customFormat="1" x14ac:dyDescent="0.4">
      <c r="F153" s="201"/>
      <c r="I153" s="202"/>
    </row>
    <row r="154" spans="6:9" s="200" customFormat="1" x14ac:dyDescent="0.4">
      <c r="F154" s="201"/>
      <c r="I154" s="202"/>
    </row>
    <row r="155" spans="6:9" s="200" customFormat="1" x14ac:dyDescent="0.4">
      <c r="F155" s="201"/>
      <c r="I155" s="202"/>
    </row>
    <row r="156" spans="6:9" s="200" customFormat="1" x14ac:dyDescent="0.4">
      <c r="F156" s="201"/>
      <c r="I156" s="202"/>
    </row>
    <row r="157" spans="6:9" s="200" customFormat="1" x14ac:dyDescent="0.4">
      <c r="F157" s="201"/>
      <c r="I157" s="202"/>
    </row>
    <row r="158" spans="6:9" s="200" customFormat="1" x14ac:dyDescent="0.4">
      <c r="F158" s="201"/>
      <c r="I158" s="202"/>
    </row>
    <row r="159" spans="6:9" s="200" customFormat="1" x14ac:dyDescent="0.4">
      <c r="F159" s="201"/>
      <c r="I159" s="202"/>
    </row>
    <row r="160" spans="6:9" s="200" customFormat="1" x14ac:dyDescent="0.4">
      <c r="F160" s="201"/>
      <c r="I160" s="202"/>
    </row>
    <row r="161" spans="6:9" s="200" customFormat="1" x14ac:dyDescent="0.4">
      <c r="F161" s="201"/>
      <c r="I161" s="202"/>
    </row>
    <row r="162" spans="6:9" s="200" customFormat="1" x14ac:dyDescent="0.4">
      <c r="F162" s="201"/>
      <c r="I162" s="202"/>
    </row>
    <row r="163" spans="6:9" s="200" customFormat="1" x14ac:dyDescent="0.4">
      <c r="F163" s="201"/>
      <c r="I163" s="202"/>
    </row>
    <row r="164" spans="6:9" s="200" customFormat="1" x14ac:dyDescent="0.4">
      <c r="F164" s="201"/>
      <c r="I164" s="202"/>
    </row>
    <row r="165" spans="6:9" s="200" customFormat="1" x14ac:dyDescent="0.4">
      <c r="F165" s="201"/>
      <c r="I165" s="202"/>
    </row>
    <row r="166" spans="6:9" s="200" customFormat="1" x14ac:dyDescent="0.4">
      <c r="F166" s="201"/>
      <c r="I166" s="202"/>
    </row>
  </sheetData>
  <sheetProtection password="CE14" sheet="1" objects="1" scenarios="1"/>
  <mergeCells count="3">
    <mergeCell ref="B3:I3"/>
    <mergeCell ref="A6:I6"/>
    <mergeCell ref="C4:I4"/>
  </mergeCells>
  <conditionalFormatting sqref="H11">
    <cfRule type="dataBar" priority="4">
      <dataBar>
        <cfvo type="num" val="0.1"/>
        <cfvo type="num" val="1"/>
        <color rgb="FF63C384"/>
      </dataBar>
      <extLst>
        <ext xmlns:x14="http://schemas.microsoft.com/office/spreadsheetml/2009/9/main" uri="{B025F937-C7B1-47D3-B67F-A62EFF666E3E}">
          <x14:id>{136C3BEA-5FDA-4803-891B-AE7ED6A70FC3}</x14:id>
        </ext>
      </extLst>
    </cfRule>
  </conditionalFormatting>
  <conditionalFormatting sqref="H12:H17">
    <cfRule type="dataBar" priority="1">
      <dataBar>
        <cfvo type="num" val="0.1"/>
        <cfvo type="num" val="1"/>
        <color rgb="FF63C384"/>
      </dataBar>
      <extLst>
        <ext xmlns:x14="http://schemas.microsoft.com/office/spreadsheetml/2009/9/main" uri="{B025F937-C7B1-47D3-B67F-A62EFF666E3E}">
          <x14:id>{E15918B6-6487-4291-952B-6C3CA2AA9491}</x14:id>
        </ext>
      </extLst>
    </cfRule>
  </conditionalFormatting>
  <dataValidations disablePrompts="1" count="1">
    <dataValidation type="list" allowBlank="1" showInputMessage="1" showErrorMessage="1" error="Opção inválida" promptTitle="Escolher B,1,2 ou 3" sqref="B4">
      <formula1>"B,1,2,3"</formula1>
    </dataValidation>
  </dataValidations>
  <pageMargins left="0.511811024" right="0.511811024" top="0.78740157499999996" bottom="0.78740157499999996" header="0.31496062000000002" footer="0.31496062000000002"/>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136C3BEA-5FDA-4803-891B-AE7ED6A70FC3}">
            <x14:dataBar minLength="0" maxLength="100" border="1" gradient="0" negativeBarBorderColorSameAsPositive="0">
              <x14:cfvo type="num">
                <xm:f>0.1</xm:f>
              </x14:cfvo>
              <x14:cfvo type="num">
                <xm:f>1</xm:f>
              </x14:cfvo>
              <x14:borderColor rgb="FF63C384"/>
              <x14:negativeFillColor rgb="FFFF0000"/>
              <x14:negativeBorderColor rgb="FFFF0000"/>
              <x14:axisColor rgb="FF000000"/>
            </x14:dataBar>
          </x14:cfRule>
          <xm:sqref>H11</xm:sqref>
        </x14:conditionalFormatting>
        <x14:conditionalFormatting xmlns:xm="http://schemas.microsoft.com/office/excel/2006/main">
          <x14:cfRule type="dataBar" id="{E15918B6-6487-4291-952B-6C3CA2AA9491}">
            <x14:dataBar minLength="0" maxLength="100" border="1" gradient="0" negativeBarBorderColorSameAsPositive="0">
              <x14:cfvo type="num">
                <xm:f>0.1</xm:f>
              </x14:cfvo>
              <x14:cfvo type="num">
                <xm:f>1</xm:f>
              </x14:cfvo>
              <x14:borderColor rgb="FF63C384"/>
              <x14:negativeFillColor rgb="FFFF0000"/>
              <x14:negativeBorderColor rgb="FFFF0000"/>
              <x14:axisColor rgb="FF000000"/>
            </x14:dataBar>
          </x14:cfRule>
          <xm:sqref>H12:H17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6"/>
  <sheetViews>
    <sheetView zoomScale="80" zoomScaleNormal="80" workbookViewId="0">
      <selection activeCell="H6" sqref="H6"/>
    </sheetView>
  </sheetViews>
  <sheetFormatPr defaultRowHeight="20.6" x14ac:dyDescent="0.4"/>
  <cols>
    <col min="1" max="1" width="2.53515625" style="27" customWidth="1"/>
    <col min="2" max="2" width="2.3046875" style="1" customWidth="1"/>
    <col min="3" max="3" width="2.3046875" style="7" customWidth="1"/>
    <col min="4" max="4" width="50.765625" style="3" customWidth="1"/>
    <col min="5" max="5" width="4.3828125" style="126" customWidth="1"/>
    <col min="6" max="6" width="44.69140625" style="6" customWidth="1"/>
    <col min="7" max="7" width="0.765625" style="148" customWidth="1"/>
    <col min="8" max="8" width="4.61328125" style="126" customWidth="1"/>
    <col min="9" max="9" width="0.921875" style="149" customWidth="1"/>
    <col min="10" max="10" width="43.3828125" style="35" customWidth="1"/>
    <col min="11" max="29" width="9.23046875" style="200"/>
  </cols>
  <sheetData>
    <row r="1" spans="1:29" ht="17.149999999999999" customHeight="1" x14ac:dyDescent="0.4">
      <c r="C1" s="17"/>
      <c r="D1" s="9" t="s">
        <v>790</v>
      </c>
      <c r="E1" s="109"/>
      <c r="F1" s="19"/>
      <c r="G1" s="136"/>
      <c r="H1" s="127"/>
      <c r="I1" s="137"/>
      <c r="J1" s="156"/>
    </row>
    <row r="2" spans="1:29" ht="18" customHeight="1" x14ac:dyDescent="0.4">
      <c r="B2" s="29" t="s">
        <v>792</v>
      </c>
      <c r="C2" s="29" t="s">
        <v>793</v>
      </c>
      <c r="D2" s="157">
        <f>IF(SUM(A3:A112)&lt;=0,0,COUNTIF(E3:E112,"*")/SUM(A3:A112))</f>
        <v>0</v>
      </c>
      <c r="E2" s="153" t="s">
        <v>828</v>
      </c>
      <c r="F2" s="152" t="s">
        <v>829</v>
      </c>
      <c r="G2" s="137"/>
      <c r="H2" s="155" t="s">
        <v>820</v>
      </c>
      <c r="I2" s="137"/>
      <c r="J2" s="36" t="s">
        <v>821</v>
      </c>
      <c r="K2" s="200" t="s">
        <v>848</v>
      </c>
    </row>
    <row r="3" spans="1:29" ht="15.9" x14ac:dyDescent="0.45">
      <c r="A3" s="72" t="str">
        <f>IF(  AND(ISNUMBER(B3),OR(ISNUMBER(C3),C3="PG")),IF(IF(Capa!$B$4="B",0,Capa!$B$4)&gt;=B3,1,0),"")</f>
        <v/>
      </c>
      <c r="B3" s="73" t="str">
        <f t="shared" ref="B3:B8" si="0">IF(ISBLANK(C3),"",IF(ISERR(SEARCH(C3&amp;"\","&lt;B&gt;\&lt;1&gt;\&lt;2&gt;\&lt;3&gt;\")),IF(AND(NOT(ISBLANK(B2)),B2&lt;=3),B2,""),
IF(SEARCH(C3&amp;"\","&lt;B&gt;\&lt;1&gt;\&lt;2&gt;\&lt;3&gt;\")=1,0,IF(SEARCH(C3&amp;"\","&lt;B&gt;\&lt;1&gt;\&lt;2&gt;\&lt;3&gt;\")=5,1,IF(SEARCH(C3&amp;"\","&lt;B&gt;\&lt;1&gt;\&lt;2&gt;\&lt;3&gt;\")=9,2,IF(SEARCH(C3&amp;"\","&lt;B&gt;\&lt;1&gt;\&lt;2&gt;\&lt;3&gt;\")=13,3,""))))))</f>
        <v/>
      </c>
      <c r="C3" s="64"/>
      <c r="D3" s="74" t="s">
        <v>0</v>
      </c>
      <c r="E3" s="160">
        <f>IF(COUNTIFS($A5:$A112,"&gt;0",$C5:$C112,"&gt;0")&gt;0,(COUNTIFS($A5:$A112,"&gt;0",$C5:$C112,"&gt;0",E5:E112,"=S")+COUNTIFS($A5:$A112,"&gt;0",$C5:$C112,"&gt;0",E5:E112,"=N",F5:F112,"*"))/COUNTIFS($A5:$A112,"&gt;0",$C5:$C112,"&gt;0"),0)</f>
        <v>0</v>
      </c>
      <c r="F3" s="65"/>
      <c r="G3" s="138"/>
      <c r="H3" s="160">
        <f>IF(COUNTIFS($A5:$A112,"&gt;0",$C5:$C112,"&gt;0")&gt;0,(COUNTIFS($A5:$A112,"&gt;0",$C5:$C112,"&gt;0",E5:E112,"=S")+COUNTIFS($A5:$A112,"&gt;0",$C5:$C112,"&gt;0",E5:E112,"=N",F5:F112,"*",H5:H112,"=S"))/COUNTIFS($A5:$A112,"&gt;0",$C5:$C112,"&gt;0"),0)</f>
        <v>0</v>
      </c>
      <c r="I3" s="138"/>
      <c r="J3" s="66"/>
    </row>
    <row r="4" spans="1:29" ht="39" x14ac:dyDescent="0.4">
      <c r="A4" s="72" t="str">
        <f>IF(  AND(ISNUMBER(B4),OR(ISNUMBER(C4),C4="PG")),IF(IF(Capa!$B$4="B",0,Capa!$B$4)&gt;=B4,1,0),"")</f>
        <v/>
      </c>
      <c r="B4" s="26" t="str">
        <f t="shared" si="0"/>
        <v/>
      </c>
      <c r="C4" s="24"/>
      <c r="D4" s="10" t="s">
        <v>1</v>
      </c>
      <c r="E4" s="47"/>
      <c r="F4" s="47"/>
      <c r="G4" s="47"/>
      <c r="H4" s="47"/>
      <c r="I4" s="47"/>
      <c r="J4" s="47"/>
    </row>
    <row r="5" spans="1:29" s="4" customFormat="1" ht="5.6" customHeight="1" x14ac:dyDescent="0.4">
      <c r="A5" s="72" t="str">
        <f>IF(  AND(ISNUMBER(B5),OR(ISNUMBER(C5),C5="PG")),IF(IF(Capa!$B$4="B",0,Capa!$B$4)&gt;=B5,1,0),"")</f>
        <v/>
      </c>
      <c r="B5" s="100" t="str">
        <f t="shared" si="0"/>
        <v/>
      </c>
      <c r="C5" s="101"/>
      <c r="D5" s="104"/>
      <c r="E5" s="111"/>
      <c r="F5" s="103"/>
      <c r="G5" s="105"/>
      <c r="H5" s="108"/>
      <c r="I5" s="105"/>
      <c r="J5" s="106"/>
      <c r="K5" s="201"/>
      <c r="L5" s="201"/>
      <c r="M5" s="201"/>
      <c r="N5" s="201"/>
      <c r="O5" s="201"/>
      <c r="P5" s="201"/>
      <c r="Q5" s="201"/>
      <c r="R5" s="201"/>
      <c r="S5" s="201"/>
      <c r="T5" s="201"/>
      <c r="U5" s="201"/>
      <c r="V5" s="201"/>
      <c r="W5" s="201"/>
      <c r="X5" s="201"/>
      <c r="Y5" s="201"/>
      <c r="Z5" s="201"/>
      <c r="AA5" s="201"/>
      <c r="AB5" s="201"/>
      <c r="AC5" s="201"/>
    </row>
    <row r="6" spans="1:29" ht="18.899999999999999" customHeight="1" x14ac:dyDescent="0.4">
      <c r="A6" s="72" t="str">
        <f>IF(  AND(ISNUMBER(B6),OR(ISNUMBER(C6),C6="PG")),IF(IF(Capa!$B$4="B",0,Capa!$B$4)&gt;=B6,1,0),"")</f>
        <v/>
      </c>
      <c r="B6" s="63" t="str">
        <f t="shared" si="0"/>
        <v/>
      </c>
      <c r="C6" s="64"/>
      <c r="D6" s="77" t="s">
        <v>2</v>
      </c>
      <c r="E6" s="160">
        <f>IF(COUNTIFS($A7:$A40,"&gt;0",$C7:$C40,"&gt;0")&gt;0,(COUNTIFS($A7:$A40,"&gt;0",$C7:$C40,"&gt;0",E7:E40,"=S")+COUNTIFS($A7:$A40,"&gt;0",$C7:$C40,"&gt;0",E7:E40,"=N",F7:F40,"*"))/COUNTIFS($A7:$A40,"&gt;0",$C7:$C40,"&gt;0"),0)</f>
        <v>0</v>
      </c>
      <c r="F6" s="65"/>
      <c r="G6" s="140"/>
      <c r="H6" s="160">
        <f>IF(COUNTIFS($A7:$A40,"&gt;0",$C7:$C40,"&gt;0")&gt;0,(COUNTIFS($A7:$A40,"&gt;0",$C7:$C40,"&gt;0",E7:E40,"=S")+COUNTIFS($A7:$A40,"&gt;0",$C7:$C40,"&gt;0",E7:E40,"=N",F7:F40,"*",H7:H40,"=S"))/COUNTIFS($A7:$A40,"&gt;0",$C7:$C40,"&gt;0"),0)</f>
        <v>0</v>
      </c>
      <c r="I6" s="140"/>
      <c r="J6" s="66"/>
    </row>
    <row r="7" spans="1:29" s="4" customFormat="1" ht="6" customHeight="1" x14ac:dyDescent="0.4">
      <c r="A7" s="72" t="str">
        <f>IF(  AND(ISNUMBER(B7),OR(ISNUMBER(C7),C7="PG")),IF(IF(Capa!$B$4="B",0,Capa!$B$4)&gt;=B7,1,0),"")</f>
        <v/>
      </c>
      <c r="B7" s="100" t="str">
        <f t="shared" si="0"/>
        <v/>
      </c>
      <c r="C7" s="101"/>
      <c r="D7" s="102"/>
      <c r="E7" s="111"/>
      <c r="F7" s="99"/>
      <c r="G7" s="99"/>
      <c r="H7" s="129"/>
      <c r="I7" s="103"/>
      <c r="J7" s="99"/>
      <c r="K7" s="201"/>
      <c r="L7" s="201"/>
      <c r="M7" s="201"/>
      <c r="N7" s="201"/>
      <c r="O7" s="201"/>
      <c r="P7" s="201"/>
      <c r="Q7" s="201"/>
      <c r="R7" s="201"/>
      <c r="S7" s="201"/>
      <c r="T7" s="201"/>
      <c r="U7" s="201"/>
      <c r="V7" s="201"/>
      <c r="W7" s="201"/>
      <c r="X7" s="201"/>
      <c r="Y7" s="201"/>
      <c r="Z7" s="201"/>
      <c r="AA7" s="201"/>
      <c r="AB7" s="201"/>
      <c r="AC7" s="201"/>
    </row>
    <row r="8" spans="1:29" ht="29.15" x14ac:dyDescent="0.4">
      <c r="A8" s="72" t="str">
        <f>IF(  AND(ISNUMBER(B8),OR(ISNUMBER(C8),C8="PG")),IF(IF(Capa!$B$4="B",0,Capa!$B$4)&gt;=B8,1,0),"")</f>
        <v/>
      </c>
      <c r="B8" s="63" t="str">
        <f t="shared" si="0"/>
        <v/>
      </c>
      <c r="C8" s="64"/>
      <c r="D8" s="70" t="s">
        <v>3</v>
      </c>
      <c r="E8" s="112"/>
      <c r="F8" s="71"/>
      <c r="G8" s="141"/>
      <c r="H8" s="130"/>
      <c r="I8" s="144"/>
      <c r="J8" s="71"/>
    </row>
    <row r="9" spans="1:29" s="4" customFormat="1" ht="7.75" customHeight="1" x14ac:dyDescent="0.4">
      <c r="A9" s="72" t="str">
        <f>IF(  AND(ISNUMBER(B9),OR(ISNUMBER(C9),C9="PG")),IF(IF(Capa!$B$4="B",0,Capa!$B$4)&gt;=B9,1,0),"")</f>
        <v/>
      </c>
      <c r="B9" s="67">
        <f>IF(ISBLANK(C9),"",IF(ISERR(SEARCH(C9&amp;"\","&lt;B&gt;\&lt;1&gt;\&lt;2&gt;\&lt;3&gt;\")),IF(AND(NOT(ISBLANK(B8)),B8&lt;=3),B8,""),
IF(SEARCH(C9&amp;"\","&lt;B&gt;\&lt;1&gt;\&lt;2&gt;\&lt;3&gt;\")=1,0,IF(SEARCH(C9&amp;"\","&lt;B&gt;\&lt;1&gt;\&lt;2&gt;\&lt;3&gt;\")=5,1,IF(SEARCH(C9&amp;"\","&lt;B&gt;\&lt;1&gt;\&lt;2&gt;\&lt;3&gt;\")=9,2,IF(SEARCH(C9&amp;"\","&lt;B&gt;\&lt;1&gt;\&lt;2&gt;\&lt;3&gt;\")=13,3,""))))))</f>
        <v>0</v>
      </c>
      <c r="C9" s="68" t="s">
        <v>4</v>
      </c>
      <c r="D9" s="69"/>
      <c r="E9" s="113"/>
      <c r="F9" s="46"/>
      <c r="G9" s="142"/>
      <c r="H9" s="131"/>
      <c r="I9" s="137"/>
      <c r="J9" s="46"/>
      <c r="K9" s="201"/>
      <c r="L9" s="201"/>
      <c r="M9" s="201"/>
      <c r="N9" s="201"/>
      <c r="O9" s="201"/>
      <c r="P9" s="201"/>
      <c r="Q9" s="201"/>
      <c r="R9" s="201"/>
      <c r="S9" s="201"/>
      <c r="T9" s="201"/>
      <c r="U9" s="201"/>
      <c r="V9" s="201"/>
      <c r="W9" s="201"/>
      <c r="X9" s="201"/>
      <c r="Y9" s="201"/>
      <c r="Z9" s="201"/>
      <c r="AA9" s="201"/>
      <c r="AB9" s="201"/>
      <c r="AC9" s="201"/>
    </row>
    <row r="10" spans="1:29" ht="51.9" customHeight="1" x14ac:dyDescent="0.4">
      <c r="A10" s="72">
        <f>IF(  AND(ISNUMBER(B10),OR(ISNUMBER(C10),C10="PG")),IF(IF(Capa!$B$4="B",0,Capa!$B$4)&gt;=B10,1,0),"")</f>
        <v>1</v>
      </c>
      <c r="B10" s="26">
        <f t="shared" ref="B10:B73" si="1">IF(ISBLANK(C10),"",IF(ISERR(SEARCH(C10&amp;"\","&lt;B&gt;\&lt;1&gt;\&lt;2&gt;\&lt;3&gt;\")),IF(AND(NOT(ISBLANK(B9)),B9&lt;=3),B9,""),
IF(SEARCH(C10&amp;"\","&lt;B&gt;\&lt;1&gt;\&lt;2&gt;\&lt;3&gt;\")=1,0,IF(SEARCH(C10&amp;"\","&lt;B&gt;\&lt;1&gt;\&lt;2&gt;\&lt;3&gt;\")=5,1,IF(SEARCH(C10&amp;"\","&lt;B&gt;\&lt;1&gt;\&lt;2&gt;\&lt;3&gt;\")=9,2,IF(SEARCH(C10&amp;"\","&lt;B&gt;\&lt;1&gt;\&lt;2&gt;\&lt;3&gt;\")=13,3,""))))))</f>
        <v>0</v>
      </c>
      <c r="C10" s="25" t="s">
        <v>791</v>
      </c>
      <c r="D10" s="58" t="s">
        <v>5</v>
      </c>
      <c r="E10" s="151"/>
      <c r="F10" s="135"/>
      <c r="G10" s="143"/>
      <c r="H10" s="124"/>
      <c r="I10" s="137"/>
      <c r="J10" s="45"/>
    </row>
    <row r="11" spans="1:29" ht="29.15" x14ac:dyDescent="0.4">
      <c r="A11" s="72">
        <f>IF(  AND(ISNUMBER(B11),OR(ISNUMBER(C11),C11="PG")),IF(IF(Capa!$B$4="B",0,Capa!$B$4)&gt;=B11,1,0),"")</f>
        <v>1</v>
      </c>
      <c r="B11" s="26">
        <f t="shared" si="1"/>
        <v>0</v>
      </c>
      <c r="C11" s="25">
        <v>1</v>
      </c>
      <c r="D11" s="50" t="s">
        <v>6</v>
      </c>
      <c r="E11" s="151"/>
      <c r="F11" s="135"/>
      <c r="G11" s="143"/>
      <c r="H11" s="124"/>
      <c r="I11" s="137"/>
      <c r="J11" s="45"/>
    </row>
    <row r="12" spans="1:29" ht="29.15" x14ac:dyDescent="0.4">
      <c r="A12" s="72">
        <f>IF(  AND(ISNUMBER(B12),OR(ISNUMBER(C12),C12="PG")),IF(IF(Capa!$B$4="B",0,Capa!$B$4)&gt;=B12,1,0),"")</f>
        <v>1</v>
      </c>
      <c r="B12" s="26">
        <f t="shared" si="1"/>
        <v>0</v>
      </c>
      <c r="C12" s="25">
        <v>2</v>
      </c>
      <c r="D12" s="50" t="s">
        <v>7</v>
      </c>
      <c r="E12" s="151"/>
      <c r="F12" s="135"/>
      <c r="G12" s="143"/>
      <c r="H12" s="124"/>
      <c r="I12" s="137"/>
      <c r="J12" s="45"/>
    </row>
    <row r="13" spans="1:29" ht="58.3" x14ac:dyDescent="0.4">
      <c r="A13" s="72">
        <f>IF(  AND(ISNUMBER(B13),OR(ISNUMBER(C13),C13="PG")),IF(IF(Capa!$B$4="B",0,Capa!$B$4)&gt;=B13,1,0),"")</f>
        <v>1</v>
      </c>
      <c r="B13" s="26">
        <f t="shared" si="1"/>
        <v>0</v>
      </c>
      <c r="C13" s="25">
        <v>3</v>
      </c>
      <c r="D13" s="50" t="s">
        <v>8</v>
      </c>
      <c r="E13" s="151"/>
      <c r="F13" s="135"/>
      <c r="G13" s="143"/>
      <c r="H13" s="124"/>
      <c r="I13" s="137"/>
      <c r="J13" s="45"/>
    </row>
    <row r="14" spans="1:29" s="20" customFormat="1" ht="7.75" customHeight="1" x14ac:dyDescent="0.4">
      <c r="A14" s="72" t="str">
        <f>IF(  AND(ISNUMBER(B14),OR(ISNUMBER(C14),C14="PG")),IF(IF(Capa!$B$4="B",0,Capa!$B$4)&gt;=B14,1,0),"")</f>
        <v/>
      </c>
      <c r="B14" s="26">
        <f t="shared" si="1"/>
        <v>1</v>
      </c>
      <c r="C14" s="25" t="s">
        <v>9</v>
      </c>
      <c r="D14" s="50"/>
      <c r="E14" s="151"/>
      <c r="F14" s="135"/>
      <c r="G14" s="143"/>
      <c r="H14" s="124"/>
      <c r="I14" s="137"/>
      <c r="J14" s="45"/>
      <c r="K14" s="203"/>
      <c r="L14" s="203"/>
      <c r="M14" s="203"/>
      <c r="N14" s="203"/>
      <c r="O14" s="203"/>
      <c r="P14" s="203"/>
      <c r="Q14" s="203"/>
      <c r="R14" s="203"/>
      <c r="S14" s="203"/>
      <c r="T14" s="203"/>
      <c r="U14" s="203"/>
      <c r="V14" s="203"/>
      <c r="W14" s="203"/>
      <c r="X14" s="203"/>
      <c r="Y14" s="203"/>
      <c r="Z14" s="203"/>
      <c r="AA14" s="203"/>
      <c r="AB14" s="203"/>
      <c r="AC14" s="203"/>
    </row>
    <row r="15" spans="1:29" ht="29.15" x14ac:dyDescent="0.4">
      <c r="A15" s="72">
        <f>IF(  AND(ISNUMBER(B15),OR(ISNUMBER(C15),C15="PG")),IF(IF(Capa!$B$4="B",0,Capa!$B$4)&gt;=B15,1,0),"")</f>
        <v>0</v>
      </c>
      <c r="B15" s="26">
        <f t="shared" si="1"/>
        <v>1</v>
      </c>
      <c r="C15" s="25">
        <v>4</v>
      </c>
      <c r="D15" s="50" t="s">
        <v>10</v>
      </c>
      <c r="E15" s="151"/>
      <c r="F15" s="135"/>
      <c r="G15" s="143"/>
      <c r="H15" s="124"/>
      <c r="I15" s="137"/>
      <c r="J15" s="45"/>
    </row>
    <row r="16" spans="1:29" ht="43.75" x14ac:dyDescent="0.4">
      <c r="A16" s="72">
        <f>IF(  AND(ISNUMBER(B16),OR(ISNUMBER(C16),C16="PG")),IF(IF(Capa!$B$4="B",0,Capa!$B$4)&gt;=B16,1,0),"")</f>
        <v>0</v>
      </c>
      <c r="B16" s="26">
        <f t="shared" si="1"/>
        <v>1</v>
      </c>
      <c r="C16" s="25">
        <v>5</v>
      </c>
      <c r="D16" s="50" t="s">
        <v>11</v>
      </c>
      <c r="E16" s="151"/>
      <c r="F16" s="135"/>
      <c r="G16" s="143"/>
      <c r="H16" s="124"/>
      <c r="I16" s="137"/>
      <c r="J16" s="45"/>
    </row>
    <row r="17" spans="1:29" ht="7.75" customHeight="1" x14ac:dyDescent="0.4">
      <c r="A17" s="72" t="str">
        <f>IF(  AND(ISNUMBER(B17),OR(ISNUMBER(C17),C17="PG")),IF(IF(Capa!$B$4="B",0,Capa!$B$4)&gt;=B17,1,0),"")</f>
        <v/>
      </c>
      <c r="B17" s="26">
        <f t="shared" si="1"/>
        <v>2</v>
      </c>
      <c r="C17" s="25" t="s">
        <v>12</v>
      </c>
      <c r="D17" s="50"/>
      <c r="E17" s="151"/>
      <c r="F17" s="135"/>
      <c r="G17" s="143"/>
      <c r="H17" s="124"/>
      <c r="I17" s="137"/>
      <c r="J17" s="45"/>
    </row>
    <row r="18" spans="1:29" ht="29.15" x14ac:dyDescent="0.4">
      <c r="A18" s="72">
        <f>IF(  AND(ISNUMBER(B18),OR(ISNUMBER(C18),C18="PG")),IF(IF(Capa!$B$4="B",0,Capa!$B$4)&gt;=B18,1,0),"")</f>
        <v>0</v>
      </c>
      <c r="B18" s="26">
        <f t="shared" si="1"/>
        <v>2</v>
      </c>
      <c r="C18" s="25">
        <v>6</v>
      </c>
      <c r="D18" s="50" t="s">
        <v>13</v>
      </c>
      <c r="E18" s="151"/>
      <c r="F18" s="135"/>
      <c r="G18" s="143"/>
      <c r="H18" s="124"/>
      <c r="I18" s="137"/>
      <c r="J18" s="45"/>
    </row>
    <row r="19" spans="1:29" ht="58.3" x14ac:dyDescent="0.4">
      <c r="A19" s="72">
        <f>IF(  AND(ISNUMBER(B19),OR(ISNUMBER(C19),C19="PG")),IF(IF(Capa!$B$4="B",0,Capa!$B$4)&gt;=B19,1,0),"")</f>
        <v>0</v>
      </c>
      <c r="B19" s="26">
        <f t="shared" si="1"/>
        <v>2</v>
      </c>
      <c r="C19" s="25">
        <v>7</v>
      </c>
      <c r="D19" s="50" t="s">
        <v>14</v>
      </c>
      <c r="E19" s="151"/>
      <c r="F19" s="135"/>
      <c r="G19" s="143"/>
      <c r="H19" s="124"/>
      <c r="I19" s="137"/>
      <c r="J19" s="45"/>
    </row>
    <row r="20" spans="1:29" ht="87.45" x14ac:dyDescent="0.4">
      <c r="A20" s="72">
        <f>IF(  AND(ISNUMBER(B20),OR(ISNUMBER(C20),C20="PG")),IF(IF(Capa!$B$4="B",0,Capa!$B$4)&gt;=B20,1,0),"")</f>
        <v>0</v>
      </c>
      <c r="B20" s="26">
        <f t="shared" si="1"/>
        <v>2</v>
      </c>
      <c r="C20" s="25">
        <v>8</v>
      </c>
      <c r="D20" s="50" t="s">
        <v>15</v>
      </c>
      <c r="E20" s="151"/>
      <c r="F20" s="135"/>
      <c r="G20" s="143"/>
      <c r="H20" s="124"/>
      <c r="I20" s="137"/>
      <c r="J20" s="45"/>
    </row>
    <row r="21" spans="1:29" ht="58.3" x14ac:dyDescent="0.4">
      <c r="A21" s="72">
        <f>IF(  AND(ISNUMBER(B21),OR(ISNUMBER(C21),C21="PG")),IF(IF(Capa!$B$4="B",0,Capa!$B$4)&gt;=B21,1,0),"")</f>
        <v>0</v>
      </c>
      <c r="B21" s="26">
        <f t="shared" si="1"/>
        <v>2</v>
      </c>
      <c r="C21" s="25">
        <v>9</v>
      </c>
      <c r="D21" s="50" t="s">
        <v>16</v>
      </c>
      <c r="E21" s="151"/>
      <c r="F21" s="135"/>
      <c r="G21" s="143"/>
      <c r="H21" s="124"/>
      <c r="I21" s="137"/>
      <c r="J21" s="45"/>
    </row>
    <row r="22" spans="1:29" ht="6" customHeight="1" x14ac:dyDescent="0.4">
      <c r="A22" s="72" t="str">
        <f>IF(  AND(ISNUMBER(B22),OR(ISNUMBER(C22),C22="PG")),IF(IF(Capa!$B$4="B",0,Capa!$B$4)&gt;=B22,1,0),"")</f>
        <v/>
      </c>
      <c r="B22" s="26">
        <f t="shared" si="1"/>
        <v>3</v>
      </c>
      <c r="C22" s="25" t="s">
        <v>17</v>
      </c>
      <c r="D22" s="50"/>
      <c r="E22" s="151"/>
      <c r="F22" s="135"/>
      <c r="G22" s="143"/>
      <c r="H22" s="124"/>
      <c r="I22" s="137"/>
      <c r="J22" s="45"/>
    </row>
    <row r="23" spans="1:29" ht="29.15" x14ac:dyDescent="0.4">
      <c r="A23" s="72">
        <f>IF(  AND(ISNUMBER(B23),OR(ISNUMBER(C23),C23="PG")),IF(IF(Capa!$B$4="B",0,Capa!$B$4)&gt;=B23,1,0),"")</f>
        <v>0</v>
      </c>
      <c r="B23" s="26">
        <f t="shared" si="1"/>
        <v>3</v>
      </c>
      <c r="C23" s="25">
        <v>10</v>
      </c>
      <c r="D23" s="50" t="s">
        <v>18</v>
      </c>
      <c r="E23" s="151"/>
      <c r="F23" s="135"/>
      <c r="G23" s="143"/>
      <c r="H23" s="124"/>
      <c r="I23" s="137"/>
      <c r="J23" s="45"/>
    </row>
    <row r="24" spans="1:29" ht="29.15" x14ac:dyDescent="0.4">
      <c r="A24" s="72">
        <f>IF(  AND(ISNUMBER(B24),OR(ISNUMBER(C24),C24="PG")),IF(IF(Capa!$B$4="B",0,Capa!$B$4)&gt;=B24,1,0),"")</f>
        <v>0</v>
      </c>
      <c r="B24" s="26">
        <f t="shared" si="1"/>
        <v>3</v>
      </c>
      <c r="C24" s="25">
        <v>11</v>
      </c>
      <c r="D24" s="50" t="s">
        <v>19</v>
      </c>
      <c r="E24" s="151"/>
      <c r="F24" s="135"/>
      <c r="G24" s="143"/>
      <c r="H24" s="124"/>
      <c r="I24" s="137"/>
      <c r="J24" s="45"/>
    </row>
    <row r="25" spans="1:29" ht="43.75" x14ac:dyDescent="0.4">
      <c r="A25" s="72">
        <f>IF(  AND(ISNUMBER(B25),OR(ISNUMBER(C25),C25="PG")),IF(IF(Capa!$B$4="B",0,Capa!$B$4)&gt;=B25,1,0),"")</f>
        <v>0</v>
      </c>
      <c r="B25" s="26">
        <f t="shared" si="1"/>
        <v>3</v>
      </c>
      <c r="C25" s="25">
        <v>12</v>
      </c>
      <c r="D25" s="50" t="s">
        <v>20</v>
      </c>
      <c r="E25" s="151"/>
      <c r="F25" s="135"/>
      <c r="G25" s="143"/>
      <c r="H25" s="124"/>
      <c r="I25" s="137"/>
      <c r="J25" s="45"/>
    </row>
    <row r="26" spans="1:29" ht="29.15" x14ac:dyDescent="0.4">
      <c r="A26" s="72">
        <f>IF(  AND(ISNUMBER(B26),OR(ISNUMBER(C26),C26="PG")),IF(IF(Capa!$B$4="B",0,Capa!$B$4)&gt;=B26,1,0),"")</f>
        <v>0</v>
      </c>
      <c r="B26" s="26">
        <f t="shared" si="1"/>
        <v>3</v>
      </c>
      <c r="C26" s="25">
        <v>13</v>
      </c>
      <c r="D26" s="50" t="s">
        <v>21</v>
      </c>
      <c r="E26" s="151"/>
      <c r="F26" s="135"/>
      <c r="G26" s="143"/>
      <c r="H26" s="124"/>
      <c r="I26" s="137"/>
      <c r="J26" s="45"/>
    </row>
    <row r="27" spans="1:29" ht="43.75" x14ac:dyDescent="0.4">
      <c r="A27" s="72">
        <f>IF(  AND(ISNUMBER(B27),OR(ISNUMBER(C27),C27="PG")),IF(IF(Capa!$B$4="B",0,Capa!$B$4)&gt;=B27,1,0),"")</f>
        <v>0</v>
      </c>
      <c r="B27" s="26">
        <f t="shared" si="1"/>
        <v>3</v>
      </c>
      <c r="C27" s="25">
        <v>14</v>
      </c>
      <c r="D27" s="50" t="s">
        <v>22</v>
      </c>
      <c r="E27" s="151"/>
      <c r="F27" s="135"/>
      <c r="G27" s="143"/>
      <c r="H27" s="124"/>
      <c r="I27" s="137"/>
      <c r="J27" s="45"/>
    </row>
    <row r="28" spans="1:29" s="4" customFormat="1" ht="9" customHeight="1" x14ac:dyDescent="0.4">
      <c r="A28" s="72" t="str">
        <f>IF(  AND(ISNUMBER(B28),OR(ISNUMBER(C28),C28="PG")),IF(IF(Capa!$B$4="B",0,Capa!$B$4)&gt;=B28,1,0),"")</f>
        <v/>
      </c>
      <c r="B28" s="49" t="str">
        <f t="shared" si="1"/>
        <v/>
      </c>
      <c r="C28" s="14"/>
      <c r="D28" s="56"/>
      <c r="E28" s="114"/>
      <c r="F28" s="23"/>
      <c r="G28" s="137"/>
      <c r="H28" s="114"/>
      <c r="I28" s="137"/>
      <c r="J28" s="32"/>
      <c r="K28" s="201"/>
      <c r="L28" s="201"/>
      <c r="M28" s="201"/>
      <c r="N28" s="201"/>
      <c r="O28" s="201"/>
      <c r="P28" s="201"/>
      <c r="Q28" s="201"/>
      <c r="R28" s="201"/>
      <c r="S28" s="201"/>
      <c r="T28" s="201"/>
      <c r="U28" s="201"/>
      <c r="V28" s="201"/>
      <c r="W28" s="201"/>
      <c r="X28" s="201"/>
      <c r="Y28" s="201"/>
      <c r="Z28" s="201"/>
      <c r="AA28" s="201"/>
      <c r="AB28" s="201"/>
      <c r="AC28" s="201"/>
    </row>
    <row r="29" spans="1:29" x14ac:dyDescent="0.4">
      <c r="A29" s="72" t="str">
        <f>IF(  AND(ISNUMBER(B29),OR(ISNUMBER(C29),C29="PG")),IF(IF(Capa!$B$4="B",0,Capa!$B$4)&gt;=B29,1,0),"")</f>
        <v/>
      </c>
      <c r="B29" s="63" t="str">
        <f t="shared" si="1"/>
        <v/>
      </c>
      <c r="C29" s="64"/>
      <c r="D29" s="70" t="s">
        <v>23</v>
      </c>
      <c r="E29" s="112"/>
      <c r="F29" s="71"/>
      <c r="G29" s="141"/>
      <c r="H29" s="130"/>
      <c r="I29" s="144"/>
      <c r="J29" s="71"/>
    </row>
    <row r="30" spans="1:29" ht="9" customHeight="1" x14ac:dyDescent="0.4">
      <c r="A30" s="72" t="str">
        <f>IF(  AND(ISNUMBER(B30),OR(ISNUMBER(C30),C30="PG")),IF(IF(Capa!$B$4="B",0,Capa!$B$4)&gt;=B30,1,0),"")</f>
        <v/>
      </c>
      <c r="B30" s="26">
        <f t="shared" si="1"/>
        <v>1</v>
      </c>
      <c r="C30" s="25" t="s">
        <v>9</v>
      </c>
      <c r="D30" s="15"/>
      <c r="E30" s="115"/>
      <c r="F30" s="51"/>
      <c r="G30" s="105"/>
      <c r="H30" s="132"/>
      <c r="I30" s="105"/>
      <c r="J30" s="37"/>
    </row>
    <row r="31" spans="1:29" ht="64.75" x14ac:dyDescent="0.4">
      <c r="A31" s="72">
        <f>IF(  AND(ISNUMBER(B31),OR(ISNUMBER(C31),C31="PG")),IF(IF(Capa!$B$4="B",0,Capa!$B$4)&gt;=B31,1,0),"")</f>
        <v>0</v>
      </c>
      <c r="B31" s="26">
        <f t="shared" si="1"/>
        <v>1</v>
      </c>
      <c r="C31" s="25" t="s">
        <v>791</v>
      </c>
      <c r="D31" s="58" t="s">
        <v>24</v>
      </c>
      <c r="E31" s="154"/>
      <c r="F31" s="135"/>
      <c r="G31" s="143"/>
      <c r="H31" s="124"/>
      <c r="I31" s="137"/>
      <c r="J31" s="45"/>
    </row>
    <row r="32" spans="1:29" ht="29.15" x14ac:dyDescent="0.4">
      <c r="A32" s="72">
        <f>IF(  AND(ISNUMBER(B32),OR(ISNUMBER(C32),C32="PG")),IF(IF(Capa!$B$4="B",0,Capa!$B$4)&gt;=B32,1,0),"")</f>
        <v>0</v>
      </c>
      <c r="B32" s="26">
        <f t="shared" si="1"/>
        <v>1</v>
      </c>
      <c r="C32" s="25">
        <v>15</v>
      </c>
      <c r="D32" s="50" t="s">
        <v>25</v>
      </c>
      <c r="E32" s="151"/>
      <c r="F32" s="135"/>
      <c r="G32" s="143"/>
      <c r="H32" s="124"/>
      <c r="I32" s="137"/>
      <c r="J32" s="45"/>
    </row>
    <row r="33" spans="1:29" ht="43.75" x14ac:dyDescent="0.4">
      <c r="A33" s="72">
        <f>IF(  AND(ISNUMBER(B33),OR(ISNUMBER(C33),C33="PG")),IF(IF(Capa!$B$4="B",0,Capa!$B$4)&gt;=B33,1,0),"")</f>
        <v>0</v>
      </c>
      <c r="B33" s="26">
        <f t="shared" si="1"/>
        <v>1</v>
      </c>
      <c r="C33" s="25">
        <v>16</v>
      </c>
      <c r="D33" s="50" t="s">
        <v>26</v>
      </c>
      <c r="E33" s="151"/>
      <c r="F33" s="135"/>
      <c r="G33" s="143"/>
      <c r="H33" s="124"/>
      <c r="I33" s="137"/>
      <c r="J33" s="45"/>
    </row>
    <row r="34" spans="1:29" ht="7.75" customHeight="1" x14ac:dyDescent="0.4">
      <c r="A34" s="72" t="str">
        <f>IF(  AND(ISNUMBER(B34),OR(ISNUMBER(C34),C34="PG")),IF(IF(Capa!$B$4="B",0,Capa!$B$4)&gt;=B34,1,0),"")</f>
        <v/>
      </c>
      <c r="B34" s="26">
        <f t="shared" si="1"/>
        <v>2</v>
      </c>
      <c r="C34" s="25" t="s">
        <v>12</v>
      </c>
      <c r="D34" s="50"/>
      <c r="E34" s="151"/>
      <c r="F34" s="135"/>
      <c r="G34" s="143"/>
      <c r="H34" s="124"/>
      <c r="I34" s="137"/>
      <c r="J34" s="45"/>
    </row>
    <row r="35" spans="1:29" ht="43.75" x14ac:dyDescent="0.4">
      <c r="A35" s="72">
        <f>IF(  AND(ISNUMBER(B35),OR(ISNUMBER(C35),C35="PG")),IF(IF(Capa!$B$4="B",0,Capa!$B$4)&gt;=B35,1,0),"")</f>
        <v>0</v>
      </c>
      <c r="B35" s="26">
        <f t="shared" si="1"/>
        <v>2</v>
      </c>
      <c r="C35" s="25">
        <v>17</v>
      </c>
      <c r="D35" s="50" t="s">
        <v>27</v>
      </c>
      <c r="E35" s="151"/>
      <c r="F35" s="135"/>
      <c r="G35" s="143"/>
      <c r="H35" s="124"/>
      <c r="I35" s="137"/>
      <c r="J35" s="45"/>
    </row>
    <row r="36" spans="1:29" ht="43.75" x14ac:dyDescent="0.4">
      <c r="A36" s="72">
        <f>IF(  AND(ISNUMBER(B36),OR(ISNUMBER(C36),C36="PG")),IF(IF(Capa!$B$4="B",0,Capa!$B$4)&gt;=B36,1,0),"")</f>
        <v>0</v>
      </c>
      <c r="B36" s="26">
        <f t="shared" si="1"/>
        <v>2</v>
      </c>
      <c r="C36" s="25">
        <v>18</v>
      </c>
      <c r="D36" s="50" t="s">
        <v>28</v>
      </c>
      <c r="E36" s="151"/>
      <c r="F36" s="135"/>
      <c r="G36" s="143"/>
      <c r="H36" s="124"/>
      <c r="I36" s="137"/>
      <c r="J36" s="45"/>
    </row>
    <row r="37" spans="1:29" x14ac:dyDescent="0.4">
      <c r="A37" s="72" t="str">
        <f>IF(  AND(ISNUMBER(B37),OR(ISNUMBER(C37),C37="PG")),IF(IF(Capa!$B$4="B",0,Capa!$B$4)&gt;=B37,1,0),"")</f>
        <v/>
      </c>
      <c r="B37" s="26">
        <f t="shared" si="1"/>
        <v>3</v>
      </c>
      <c r="C37" s="25" t="s">
        <v>17</v>
      </c>
      <c r="D37" s="50"/>
      <c r="E37" s="151"/>
      <c r="F37" s="135"/>
      <c r="G37" s="143"/>
      <c r="H37" s="124"/>
      <c r="I37" s="137"/>
      <c r="J37" s="45"/>
    </row>
    <row r="38" spans="1:29" ht="43.75" x14ac:dyDescent="0.4">
      <c r="A38" s="72">
        <f>IF(  AND(ISNUMBER(B38),OR(ISNUMBER(C38),C38="PG")),IF(IF(Capa!$B$4="B",0,Capa!$B$4)&gt;=B38,1,0),"")</f>
        <v>0</v>
      </c>
      <c r="B38" s="26">
        <f t="shared" si="1"/>
        <v>3</v>
      </c>
      <c r="C38" s="25">
        <v>19</v>
      </c>
      <c r="D38" s="50" t="s">
        <v>29</v>
      </c>
      <c r="E38" s="151"/>
      <c r="F38" s="135"/>
      <c r="G38" s="143"/>
      <c r="H38" s="124"/>
      <c r="I38" s="137"/>
      <c r="J38" s="45"/>
    </row>
    <row r="39" spans="1:29" ht="43.75" x14ac:dyDescent="0.4">
      <c r="A39" s="72">
        <f>IF(  AND(ISNUMBER(B39),OR(ISNUMBER(C39),C39="PG")),IF(IF(Capa!$B$4="B",0,Capa!$B$4)&gt;=B39,1,0),"")</f>
        <v>0</v>
      </c>
      <c r="B39" s="26">
        <f t="shared" si="1"/>
        <v>3</v>
      </c>
      <c r="C39" s="25">
        <v>20</v>
      </c>
      <c r="D39" s="50" t="s">
        <v>30</v>
      </c>
      <c r="E39" s="151"/>
      <c r="F39" s="135"/>
      <c r="G39" s="143"/>
      <c r="H39" s="124"/>
      <c r="I39" s="137"/>
      <c r="J39" s="45"/>
    </row>
    <row r="40" spans="1:29" s="4" customFormat="1" ht="9" customHeight="1" x14ac:dyDescent="0.4">
      <c r="A40" s="72" t="str">
        <f>IF(  AND(ISNUMBER(B40),OR(ISNUMBER(C40),C40="PG")),IF(IF(Capa!$B$4="B",0,Capa!$B$4)&gt;=B40,1,0),"")</f>
        <v/>
      </c>
      <c r="B40" s="49" t="str">
        <f t="shared" si="1"/>
        <v/>
      </c>
      <c r="C40" s="14"/>
      <c r="D40" s="56"/>
      <c r="E40" s="114"/>
      <c r="F40" s="23"/>
      <c r="G40" s="103"/>
      <c r="H40" s="114"/>
      <c r="I40" s="103"/>
      <c r="J40" s="32"/>
      <c r="K40" s="201"/>
      <c r="L40" s="201"/>
      <c r="M40" s="201"/>
      <c r="N40" s="201"/>
      <c r="O40" s="201"/>
      <c r="P40" s="201"/>
      <c r="Q40" s="201"/>
      <c r="R40" s="201"/>
      <c r="S40" s="201"/>
      <c r="T40" s="201"/>
      <c r="U40" s="201"/>
      <c r="V40" s="201"/>
      <c r="W40" s="201"/>
      <c r="X40" s="201"/>
      <c r="Y40" s="201"/>
      <c r="Z40" s="201"/>
      <c r="AA40" s="201"/>
      <c r="AB40" s="201"/>
      <c r="AC40" s="201"/>
    </row>
    <row r="41" spans="1:29" ht="14.6" x14ac:dyDescent="0.4">
      <c r="A41" s="72" t="str">
        <f>IF(  AND(ISNUMBER(B41),OR(ISNUMBER(C41),C41="PG")),IF(IF(Capa!$B$4="B",0,Capa!$B$4)&gt;=B41,1,0),"")</f>
        <v/>
      </c>
      <c r="B41" s="63" t="str">
        <f t="shared" si="1"/>
        <v/>
      </c>
      <c r="C41" s="75"/>
      <c r="D41" s="76" t="s">
        <v>31</v>
      </c>
      <c r="E41" s="160">
        <f>IF(COUNTIFS($A42:$A73,"&gt;0",$C42:$C73,"&gt;0")&gt;0,(COUNTIFS($A42:$A73,"&gt;0",$C42:$C73,"&gt;0",E42:E73,"=S")+COUNTIFS($A42:$A73,"&gt;0",$C42:$C73,"&gt;0",E42:E73,"=N",F42:F73,"*"))/COUNTIFS($A42:$A73,"&gt;0",$C42:$C73,"&gt;0"),0)</f>
        <v>0</v>
      </c>
      <c r="F41" s="65"/>
      <c r="G41" s="144"/>
      <c r="H41" s="160">
        <f>IF(COUNTIFS($A42:$A73,"&gt;0",$C42:$C73,"&gt;0")&gt;0,(COUNTIFS($A42:$A73,"&gt;0",$C42:$C73,"&gt;0",E42:E73,"=S")+COUNTIFS($A42:$A73,"&gt;0",$C42:$C73,"&gt;0",E42:E73,"=N",F42:F73,"*",H42:H73,"=S"))/COUNTIFS($A42:$A73,"&gt;0",$C42:$C73,"&gt;0"),0)</f>
        <v>0</v>
      </c>
      <c r="I41" s="144"/>
      <c r="J41" s="66"/>
    </row>
    <row r="42" spans="1:29" s="4" customFormat="1" ht="9" customHeight="1" x14ac:dyDescent="0.4">
      <c r="A42" s="72" t="str">
        <f>IF(  AND(ISNUMBER(B42),OR(ISNUMBER(C42),C42="PG")),IF(IF(Capa!$B$4="B",0,Capa!$B$4)&gt;=B42,1,0),"")</f>
        <v/>
      </c>
      <c r="B42" s="89" t="str">
        <f t="shared" si="1"/>
        <v/>
      </c>
      <c r="C42" s="90"/>
      <c r="D42" s="54"/>
      <c r="E42" s="116"/>
      <c r="F42" s="31"/>
      <c r="G42" s="137"/>
      <c r="H42" s="116"/>
      <c r="I42" s="137"/>
      <c r="J42" s="38"/>
      <c r="K42" s="201"/>
      <c r="L42" s="201"/>
      <c r="M42" s="201"/>
      <c r="N42" s="201"/>
      <c r="O42" s="201"/>
      <c r="P42" s="201"/>
      <c r="Q42" s="201"/>
      <c r="R42" s="201"/>
      <c r="S42" s="201"/>
      <c r="T42" s="201"/>
      <c r="U42" s="201"/>
      <c r="V42" s="201"/>
      <c r="W42" s="201"/>
      <c r="X42" s="201"/>
      <c r="Y42" s="201"/>
      <c r="Z42" s="201"/>
      <c r="AA42" s="201"/>
      <c r="AB42" s="201"/>
      <c r="AC42" s="201"/>
    </row>
    <row r="43" spans="1:29" x14ac:dyDescent="0.4">
      <c r="A43" s="72" t="str">
        <f>IF(  AND(ISNUMBER(B43),OR(ISNUMBER(C43),C43="PG")),IF(IF(Capa!$B$4="B",0,Capa!$B$4)&gt;=B43,1,0),"")</f>
        <v/>
      </c>
      <c r="B43" s="63" t="str">
        <f t="shared" si="1"/>
        <v/>
      </c>
      <c r="C43" s="75"/>
      <c r="D43" s="76" t="s">
        <v>32</v>
      </c>
      <c r="E43" s="112"/>
      <c r="F43" s="65"/>
      <c r="G43" s="144"/>
      <c r="H43" s="128"/>
      <c r="I43" s="144"/>
      <c r="J43" s="66"/>
    </row>
    <row r="44" spans="1:29" s="4" customFormat="1" ht="6" customHeight="1" x14ac:dyDescent="0.4">
      <c r="A44" s="72" t="str">
        <f>IF(  AND(ISNUMBER(B44),OR(ISNUMBER(C44),C44="PG")),IF(IF(Capa!$B$4="B",0,Capa!$B$4)&gt;=B44,1,0),"")</f>
        <v/>
      </c>
      <c r="B44" s="67">
        <f t="shared" si="1"/>
        <v>1</v>
      </c>
      <c r="C44" s="68" t="s">
        <v>9</v>
      </c>
      <c r="D44" s="84"/>
      <c r="E44" s="117"/>
      <c r="F44" s="85"/>
      <c r="G44" s="137"/>
      <c r="H44" s="117"/>
      <c r="I44" s="137"/>
      <c r="J44" s="39"/>
      <c r="K44" s="201"/>
      <c r="L44" s="201"/>
      <c r="M44" s="201"/>
      <c r="N44" s="201"/>
      <c r="O44" s="201"/>
      <c r="P44" s="201"/>
      <c r="Q44" s="201"/>
      <c r="R44" s="201"/>
      <c r="S44" s="201"/>
      <c r="T44" s="201"/>
      <c r="U44" s="201"/>
      <c r="V44" s="201"/>
      <c r="W44" s="201"/>
      <c r="X44" s="201"/>
      <c r="Y44" s="201"/>
      <c r="Z44" s="201"/>
      <c r="AA44" s="201"/>
      <c r="AB44" s="201"/>
      <c r="AC44" s="201"/>
    </row>
    <row r="45" spans="1:29" ht="51.9" x14ac:dyDescent="0.4">
      <c r="A45" s="72">
        <f>IF(  AND(ISNUMBER(B45),OR(ISNUMBER(C45),C45="PG")),IF(IF(Capa!$B$4="B",0,Capa!$B$4)&gt;=B45,1,0),"")</f>
        <v>0</v>
      </c>
      <c r="B45" s="26">
        <f t="shared" si="1"/>
        <v>1</v>
      </c>
      <c r="C45" s="25" t="s">
        <v>791</v>
      </c>
      <c r="D45" s="58" t="s">
        <v>33</v>
      </c>
      <c r="E45" s="151"/>
      <c r="F45" s="135"/>
      <c r="G45" s="143"/>
      <c r="H45" s="124"/>
      <c r="I45" s="137"/>
      <c r="J45" s="45"/>
    </row>
    <row r="46" spans="1:29" ht="43.75" x14ac:dyDescent="0.4">
      <c r="A46" s="72">
        <f>IF(  AND(ISNUMBER(B46),OR(ISNUMBER(C46),C46="PG")),IF(IF(Capa!$B$4="B",0,Capa!$B$4)&gt;=B46,1,0),"")</f>
        <v>0</v>
      </c>
      <c r="B46" s="26">
        <f t="shared" si="1"/>
        <v>1</v>
      </c>
      <c r="C46" s="25">
        <v>21</v>
      </c>
      <c r="D46" s="50" t="s">
        <v>34</v>
      </c>
      <c r="E46" s="151"/>
      <c r="F46" s="135"/>
      <c r="G46" s="143"/>
      <c r="H46" s="124"/>
      <c r="I46" s="137"/>
      <c r="J46" s="45"/>
    </row>
    <row r="47" spans="1:29" ht="43.75" x14ac:dyDescent="0.4">
      <c r="A47" s="72">
        <f>IF(  AND(ISNUMBER(B47),OR(ISNUMBER(C47),C47="PG")),IF(IF(Capa!$B$4="B",0,Capa!$B$4)&gt;=B47,1,0),"")</f>
        <v>0</v>
      </c>
      <c r="B47" s="26">
        <f t="shared" si="1"/>
        <v>1</v>
      </c>
      <c r="C47" s="25">
        <v>22</v>
      </c>
      <c r="D47" s="50" t="s">
        <v>35</v>
      </c>
      <c r="E47" s="151"/>
      <c r="F47" s="135"/>
      <c r="G47" s="143"/>
      <c r="H47" s="124"/>
      <c r="I47" s="137"/>
      <c r="J47" s="45"/>
    </row>
    <row r="48" spans="1:29" ht="6.9" customHeight="1" x14ac:dyDescent="0.4">
      <c r="A48" s="72" t="str">
        <f>IF(  AND(ISNUMBER(B48),OR(ISNUMBER(C48),C48="PG")),IF(IF(Capa!$B$4="B",0,Capa!$B$4)&gt;=B48,1,0),"")</f>
        <v/>
      </c>
      <c r="B48" s="26">
        <f t="shared" si="1"/>
        <v>2</v>
      </c>
      <c r="C48" s="25" t="s">
        <v>12</v>
      </c>
      <c r="D48" s="50"/>
      <c r="E48" s="151"/>
      <c r="F48" s="135"/>
      <c r="G48" s="143"/>
      <c r="H48" s="124"/>
      <c r="I48" s="137"/>
      <c r="J48" s="45"/>
    </row>
    <row r="49" spans="1:29" ht="43.75" x14ac:dyDescent="0.4">
      <c r="A49" s="72">
        <f>IF(  AND(ISNUMBER(B49),OR(ISNUMBER(C49),C49="PG")),IF(IF(Capa!$B$4="B",0,Capa!$B$4)&gt;=B49,1,0),"")</f>
        <v>0</v>
      </c>
      <c r="B49" s="26">
        <f t="shared" si="1"/>
        <v>2</v>
      </c>
      <c r="C49" s="25">
        <v>23</v>
      </c>
      <c r="D49" s="50" t="s">
        <v>36</v>
      </c>
      <c r="E49" s="151"/>
      <c r="F49" s="135"/>
      <c r="G49" s="143"/>
      <c r="H49" s="124"/>
      <c r="I49" s="137"/>
      <c r="J49" s="45"/>
    </row>
    <row r="50" spans="1:29" ht="43.75" x14ac:dyDescent="0.4">
      <c r="A50" s="72">
        <f>IF(  AND(ISNUMBER(B50),OR(ISNUMBER(C50),C50="PG")),IF(IF(Capa!$B$4="B",0,Capa!$B$4)&gt;=B50,1,0),"")</f>
        <v>0</v>
      </c>
      <c r="B50" s="26">
        <f t="shared" si="1"/>
        <v>2</v>
      </c>
      <c r="C50" s="25">
        <v>24</v>
      </c>
      <c r="D50" s="50" t="s">
        <v>37</v>
      </c>
      <c r="E50" s="151"/>
      <c r="F50" s="135"/>
      <c r="G50" s="143"/>
      <c r="H50" s="124"/>
      <c r="I50" s="137"/>
      <c r="J50" s="45"/>
    </row>
    <row r="51" spans="1:29" ht="29.15" x14ac:dyDescent="0.4">
      <c r="A51" s="72">
        <f>IF(  AND(ISNUMBER(B51),OR(ISNUMBER(C51),C51="PG")),IF(IF(Capa!$B$4="B",0,Capa!$B$4)&gt;=B51,1,0),"")</f>
        <v>0</v>
      </c>
      <c r="B51" s="26">
        <f t="shared" si="1"/>
        <v>2</v>
      </c>
      <c r="C51" s="25">
        <v>25</v>
      </c>
      <c r="D51" s="50" t="s">
        <v>38</v>
      </c>
      <c r="E51" s="151"/>
      <c r="F51" s="135"/>
      <c r="G51" s="143"/>
      <c r="H51" s="124"/>
      <c r="I51" s="137"/>
      <c r="J51" s="45"/>
    </row>
    <row r="52" spans="1:29" ht="43.75" x14ac:dyDescent="0.4">
      <c r="A52" s="72">
        <f>IF(  AND(ISNUMBER(B52),OR(ISNUMBER(C52),C52="PG")),IF(IF(Capa!$B$4="B",0,Capa!$B$4)&gt;=B52,1,0),"")</f>
        <v>0</v>
      </c>
      <c r="B52" s="26">
        <f t="shared" si="1"/>
        <v>2</v>
      </c>
      <c r="C52" s="25">
        <v>26</v>
      </c>
      <c r="D52" s="50" t="s">
        <v>39</v>
      </c>
      <c r="E52" s="151"/>
      <c r="F52" s="135"/>
      <c r="G52" s="143"/>
      <c r="H52" s="124"/>
      <c r="I52" s="137"/>
      <c r="J52" s="45"/>
    </row>
    <row r="53" spans="1:29" ht="6.9" customHeight="1" x14ac:dyDescent="0.4">
      <c r="A53" s="72" t="str">
        <f>IF(  AND(ISNUMBER(B53),OR(ISNUMBER(C53),C53="PG")),IF(IF(Capa!$B$4="B",0,Capa!$B$4)&gt;=B53,1,0),"")</f>
        <v/>
      </c>
      <c r="B53" s="26">
        <f t="shared" si="1"/>
        <v>3</v>
      </c>
      <c r="C53" s="25" t="s">
        <v>17</v>
      </c>
      <c r="D53" s="50"/>
      <c r="E53" s="151"/>
      <c r="F53" s="135"/>
      <c r="G53" s="143"/>
      <c r="H53" s="124"/>
      <c r="I53" s="137"/>
      <c r="J53" s="45"/>
    </row>
    <row r="54" spans="1:29" ht="43.75" x14ac:dyDescent="0.4">
      <c r="A54" s="72">
        <f>IF(  AND(ISNUMBER(B54),OR(ISNUMBER(C54),C54="PG")),IF(IF(Capa!$B$4="B",0,Capa!$B$4)&gt;=B54,1,0),"")</f>
        <v>0</v>
      </c>
      <c r="B54" s="26">
        <f t="shared" si="1"/>
        <v>3</v>
      </c>
      <c r="C54" s="25">
        <v>27</v>
      </c>
      <c r="D54" s="50" t="s">
        <v>40</v>
      </c>
      <c r="E54" s="151"/>
      <c r="F54" s="135"/>
      <c r="G54" s="143"/>
      <c r="H54" s="124"/>
      <c r="I54" s="137"/>
      <c r="J54" s="45"/>
    </row>
    <row r="55" spans="1:29" ht="43.75" x14ac:dyDescent="0.4">
      <c r="A55" s="72">
        <f>IF(  AND(ISNUMBER(B55),OR(ISNUMBER(C55),C55="PG")),IF(IF(Capa!$B$4="B",0,Capa!$B$4)&gt;=B55,1,0),"")</f>
        <v>0</v>
      </c>
      <c r="B55" s="26">
        <f t="shared" si="1"/>
        <v>3</v>
      </c>
      <c r="C55" s="25">
        <v>28</v>
      </c>
      <c r="D55" s="50" t="s">
        <v>41</v>
      </c>
      <c r="E55" s="151"/>
      <c r="F55" s="135"/>
      <c r="G55" s="143"/>
      <c r="H55" s="124"/>
      <c r="I55" s="137"/>
      <c r="J55" s="45"/>
    </row>
    <row r="56" spans="1:29" ht="43.75" x14ac:dyDescent="0.4">
      <c r="A56" s="72">
        <f>IF(  AND(ISNUMBER(B56),OR(ISNUMBER(C56),C56="PG")),IF(IF(Capa!$B$4="B",0,Capa!$B$4)&gt;=B56,1,0),"")</f>
        <v>0</v>
      </c>
      <c r="B56" s="26">
        <f t="shared" si="1"/>
        <v>3</v>
      </c>
      <c r="C56" s="25">
        <v>29</v>
      </c>
      <c r="D56" s="50" t="s">
        <v>42</v>
      </c>
      <c r="E56" s="151"/>
      <c r="F56" s="135"/>
      <c r="G56" s="143"/>
      <c r="H56" s="124"/>
      <c r="I56" s="137"/>
      <c r="J56" s="45"/>
    </row>
    <row r="57" spans="1:29" ht="6.9" customHeight="1" x14ac:dyDescent="0.4">
      <c r="A57" s="72" t="str">
        <f>IF(  AND(ISNUMBER(B57),OR(ISNUMBER(C57),C57="PG")),IF(IF(Capa!$B$4="B",0,Capa!$B$4)&gt;=B57,1,0),"")</f>
        <v/>
      </c>
      <c r="B57" s="80" t="str">
        <f t="shared" si="1"/>
        <v/>
      </c>
      <c r="C57" s="81"/>
      <c r="D57" s="41"/>
      <c r="E57" s="118"/>
      <c r="F57" s="55"/>
      <c r="G57" s="145"/>
      <c r="H57" s="122"/>
      <c r="I57" s="137"/>
      <c r="J57" s="34"/>
    </row>
    <row r="58" spans="1:29" x14ac:dyDescent="0.4">
      <c r="A58" s="72" t="str">
        <f>IF(  AND(ISNUMBER(B58),OR(ISNUMBER(C58),C58="PG")),IF(IF(Capa!$B$4="B",0,Capa!$B$4)&gt;=B58,1,0),"")</f>
        <v/>
      </c>
      <c r="B58" s="63" t="str">
        <f t="shared" si="1"/>
        <v/>
      </c>
      <c r="C58" s="75"/>
      <c r="D58" s="78" t="s">
        <v>43</v>
      </c>
      <c r="E58" s="110"/>
      <c r="F58" s="65"/>
      <c r="G58" s="144"/>
      <c r="H58" s="110"/>
      <c r="I58" s="144"/>
      <c r="J58" s="79"/>
    </row>
    <row r="59" spans="1:29" s="4" customFormat="1" ht="6" customHeight="1" x14ac:dyDescent="0.4">
      <c r="A59" s="72" t="str">
        <f>IF(  AND(ISNUMBER(B59),OR(ISNUMBER(C59),C59="PG")),IF(IF(Capa!$B$4="B",0,Capa!$B$4)&gt;=B59,1,0),"")</f>
        <v/>
      </c>
      <c r="B59" s="82">
        <f t="shared" si="1"/>
        <v>0</v>
      </c>
      <c r="C59" s="83" t="s">
        <v>4</v>
      </c>
      <c r="D59" s="84"/>
      <c r="E59" s="119"/>
      <c r="F59" s="85"/>
      <c r="G59" s="137"/>
      <c r="H59" s="114"/>
      <c r="I59" s="137"/>
      <c r="J59" s="39"/>
      <c r="K59" s="201"/>
      <c r="L59" s="201"/>
      <c r="M59" s="201"/>
      <c r="N59" s="201"/>
      <c r="O59" s="201"/>
      <c r="P59" s="201"/>
      <c r="Q59" s="201"/>
      <c r="R59" s="201"/>
      <c r="S59" s="201"/>
      <c r="T59" s="201"/>
      <c r="U59" s="201"/>
      <c r="V59" s="201"/>
      <c r="W59" s="201"/>
      <c r="X59" s="201"/>
      <c r="Y59" s="201"/>
      <c r="Z59" s="201"/>
      <c r="AA59" s="201"/>
      <c r="AB59" s="201"/>
      <c r="AC59" s="201"/>
    </row>
    <row r="60" spans="1:29" ht="77.599999999999994" x14ac:dyDescent="0.4">
      <c r="A60" s="72">
        <f>IF(  AND(ISNUMBER(B60),OR(ISNUMBER(C60),C60="PG")),IF(IF(Capa!$B$4="B",0,Capa!$B$4)&gt;=B60,1,0),"")</f>
        <v>1</v>
      </c>
      <c r="B60" s="26">
        <f t="shared" si="1"/>
        <v>0</v>
      </c>
      <c r="C60" s="25" t="s">
        <v>791</v>
      </c>
      <c r="D60" s="58" t="s">
        <v>44</v>
      </c>
      <c r="E60" s="151"/>
      <c r="F60" s="135"/>
      <c r="G60" s="143"/>
      <c r="H60" s="124"/>
      <c r="I60" s="137"/>
      <c r="J60" s="45"/>
    </row>
    <row r="61" spans="1:29" ht="29.15" x14ac:dyDescent="0.4">
      <c r="A61" s="72">
        <f>IF(  AND(ISNUMBER(B61),OR(ISNUMBER(C61),C61="PG")),IF(IF(Capa!$B$4="B",0,Capa!$B$4)&gt;=B61,1,0),"")</f>
        <v>1</v>
      </c>
      <c r="B61" s="26">
        <f t="shared" si="1"/>
        <v>0</v>
      </c>
      <c r="C61" s="25">
        <v>30</v>
      </c>
      <c r="D61" s="50" t="s">
        <v>45</v>
      </c>
      <c r="E61" s="151"/>
      <c r="F61" s="135"/>
      <c r="G61" s="143"/>
      <c r="H61" s="124"/>
      <c r="I61" s="137"/>
      <c r="J61" s="45"/>
    </row>
    <row r="62" spans="1:29" ht="6.9" customHeight="1" x14ac:dyDescent="0.4">
      <c r="A62" s="72" t="str">
        <f>IF(  AND(ISNUMBER(B62),OR(ISNUMBER(C62),C62="PG")),IF(IF(Capa!$B$4="B",0,Capa!$B$4)&gt;=B62,1,0),"")</f>
        <v/>
      </c>
      <c r="B62" s="26">
        <f t="shared" si="1"/>
        <v>1</v>
      </c>
      <c r="C62" s="25" t="s">
        <v>9</v>
      </c>
      <c r="D62" s="50"/>
      <c r="E62" s="151"/>
      <c r="F62" s="135"/>
      <c r="G62" s="143"/>
      <c r="H62" s="124"/>
      <c r="I62" s="137"/>
      <c r="J62" s="45"/>
    </row>
    <row r="63" spans="1:29" ht="58.3" x14ac:dyDescent="0.4">
      <c r="A63" s="72">
        <f>IF(  AND(ISNUMBER(B63),OR(ISNUMBER(C63),C63="PG")),IF(IF(Capa!$B$4="B",0,Capa!$B$4)&gt;=B63,1,0),"")</f>
        <v>0</v>
      </c>
      <c r="B63" s="26">
        <f t="shared" si="1"/>
        <v>1</v>
      </c>
      <c r="C63" s="25">
        <v>31</v>
      </c>
      <c r="D63" s="50" t="s">
        <v>46</v>
      </c>
      <c r="E63" s="151"/>
      <c r="F63" s="135"/>
      <c r="G63" s="143"/>
      <c r="H63" s="124"/>
      <c r="I63" s="137"/>
      <c r="J63" s="45"/>
    </row>
    <row r="64" spans="1:29" ht="72.900000000000006" x14ac:dyDescent="0.4">
      <c r="A64" s="72">
        <f>IF(  AND(ISNUMBER(B64),OR(ISNUMBER(C64),C64="PG")),IF(IF(Capa!$B$4="B",0,Capa!$B$4)&gt;=B64,1,0),"")</f>
        <v>0</v>
      </c>
      <c r="B64" s="26">
        <f t="shared" si="1"/>
        <v>1</v>
      </c>
      <c r="C64" s="25">
        <v>32</v>
      </c>
      <c r="D64" s="50" t="s">
        <v>47</v>
      </c>
      <c r="E64" s="151"/>
      <c r="F64" s="135"/>
      <c r="G64" s="143"/>
      <c r="H64" s="124"/>
      <c r="I64" s="137"/>
      <c r="J64" s="45"/>
    </row>
    <row r="65" spans="1:29" ht="5.6" customHeight="1" x14ac:dyDescent="0.4">
      <c r="A65" s="72" t="str">
        <f>IF(  AND(ISNUMBER(B65),OR(ISNUMBER(C65),C65="PG")),IF(IF(Capa!$B$4="B",0,Capa!$B$4)&gt;=B65,1,0),"")</f>
        <v/>
      </c>
      <c r="B65" s="26">
        <f t="shared" si="1"/>
        <v>2</v>
      </c>
      <c r="C65" s="25" t="s">
        <v>12</v>
      </c>
      <c r="D65" s="50"/>
      <c r="E65" s="151"/>
      <c r="F65" s="135"/>
      <c r="G65" s="143"/>
      <c r="H65" s="124"/>
      <c r="I65" s="137"/>
      <c r="J65" s="45"/>
    </row>
    <row r="66" spans="1:29" ht="43.75" x14ac:dyDescent="0.4">
      <c r="A66" s="72">
        <f>IF(  AND(ISNUMBER(B66),OR(ISNUMBER(C66),C66="PG")),IF(IF(Capa!$B$4="B",0,Capa!$B$4)&gt;=B66,1,0),"")</f>
        <v>0</v>
      </c>
      <c r="B66" s="26">
        <f t="shared" si="1"/>
        <v>2</v>
      </c>
      <c r="C66" s="25">
        <v>33</v>
      </c>
      <c r="D66" s="50" t="s">
        <v>48</v>
      </c>
      <c r="E66" s="151"/>
      <c r="F66" s="135"/>
      <c r="G66" s="143"/>
      <c r="H66" s="124"/>
      <c r="I66" s="137"/>
      <c r="J66" s="45"/>
    </row>
    <row r="67" spans="1:29" ht="58.3" x14ac:dyDescent="0.4">
      <c r="A67" s="72">
        <f>IF(  AND(ISNUMBER(B67),OR(ISNUMBER(C67),C67="PG")),IF(IF(Capa!$B$4="B",0,Capa!$B$4)&gt;=B67,1,0),"")</f>
        <v>0</v>
      </c>
      <c r="B67" s="26">
        <f t="shared" si="1"/>
        <v>2</v>
      </c>
      <c r="C67" s="25">
        <v>34</v>
      </c>
      <c r="D67" s="50" t="s">
        <v>49</v>
      </c>
      <c r="E67" s="151"/>
      <c r="F67" s="135"/>
      <c r="G67" s="143"/>
      <c r="H67" s="124"/>
      <c r="I67" s="137"/>
      <c r="J67" s="45"/>
    </row>
    <row r="68" spans="1:29" ht="6" customHeight="1" x14ac:dyDescent="0.4">
      <c r="A68" s="72" t="str">
        <f>IF(  AND(ISNUMBER(B68),OR(ISNUMBER(C68),C68="PG")),IF(IF(Capa!$B$4="B",0,Capa!$B$4)&gt;=B68,1,0),"")</f>
        <v/>
      </c>
      <c r="B68" s="26">
        <f t="shared" si="1"/>
        <v>3</v>
      </c>
      <c r="C68" s="25" t="s">
        <v>17</v>
      </c>
      <c r="D68" s="50"/>
      <c r="E68" s="151"/>
      <c r="F68" s="135"/>
      <c r="G68" s="143"/>
      <c r="H68" s="124"/>
      <c r="I68" s="137"/>
      <c r="J68" s="45"/>
    </row>
    <row r="69" spans="1:29" ht="29.15" x14ac:dyDescent="0.4">
      <c r="A69" s="72">
        <f>IF(  AND(ISNUMBER(B69),OR(ISNUMBER(C69),C69="PG")),IF(IF(Capa!$B$4="B",0,Capa!$B$4)&gt;=B69,1,0),"")</f>
        <v>0</v>
      </c>
      <c r="B69" s="26">
        <f t="shared" si="1"/>
        <v>3</v>
      </c>
      <c r="C69" s="25">
        <v>35</v>
      </c>
      <c r="D69" s="50" t="s">
        <v>50</v>
      </c>
      <c r="E69" s="151"/>
      <c r="F69" s="135"/>
      <c r="G69" s="143"/>
      <c r="H69" s="124"/>
      <c r="I69" s="137"/>
      <c r="J69" s="45"/>
    </row>
    <row r="70" spans="1:29" ht="29.15" x14ac:dyDescent="0.4">
      <c r="A70" s="72">
        <f>IF(  AND(ISNUMBER(B70),OR(ISNUMBER(C70),C70="PG")),IF(IF(Capa!$B$4="B",0,Capa!$B$4)&gt;=B70,1,0),"")</f>
        <v>0</v>
      </c>
      <c r="B70" s="26">
        <f t="shared" si="1"/>
        <v>3</v>
      </c>
      <c r="C70" s="25">
        <v>36</v>
      </c>
      <c r="D70" s="50" t="s">
        <v>51</v>
      </c>
      <c r="E70" s="151"/>
      <c r="F70" s="135"/>
      <c r="G70" s="143"/>
      <c r="H70" s="124"/>
      <c r="I70" s="137"/>
      <c r="J70" s="45"/>
    </row>
    <row r="71" spans="1:29" ht="43.75" x14ac:dyDescent="0.4">
      <c r="A71" s="72">
        <f>IF(  AND(ISNUMBER(B71),OR(ISNUMBER(C71),C71="PG")),IF(IF(Capa!$B$4="B",0,Capa!$B$4)&gt;=B71,1,0),"")</f>
        <v>0</v>
      </c>
      <c r="B71" s="26">
        <f t="shared" si="1"/>
        <v>3</v>
      </c>
      <c r="C71" s="25">
        <v>37</v>
      </c>
      <c r="D71" s="50" t="s">
        <v>52</v>
      </c>
      <c r="E71" s="151"/>
      <c r="F71" s="135"/>
      <c r="G71" s="143"/>
      <c r="H71" s="124"/>
      <c r="I71" s="137"/>
      <c r="J71" s="45"/>
    </row>
    <row r="72" spans="1:29" ht="43.75" x14ac:dyDescent="0.4">
      <c r="A72" s="72">
        <f>IF(  AND(ISNUMBER(B72),OR(ISNUMBER(C72),C72="PG")),IF(IF(Capa!$B$4="B",0,Capa!$B$4)&gt;=B72,1,0),"")</f>
        <v>0</v>
      </c>
      <c r="B72" s="26">
        <f t="shared" si="1"/>
        <v>3</v>
      </c>
      <c r="C72" s="25">
        <v>38</v>
      </c>
      <c r="D72" s="50" t="s">
        <v>53</v>
      </c>
      <c r="E72" s="151"/>
      <c r="F72" s="135"/>
      <c r="G72" s="143"/>
      <c r="H72" s="124"/>
      <c r="I72" s="137"/>
      <c r="J72" s="45"/>
    </row>
    <row r="73" spans="1:29" ht="9" customHeight="1" x14ac:dyDescent="0.4">
      <c r="A73" s="72" t="str">
        <f>IF(  AND(ISNUMBER(B73),OR(ISNUMBER(C73),C73="PG")),IF(IF(Capa!$B$4="B",0,Capa!$B$4)&gt;=B73,1,0),"")</f>
        <v/>
      </c>
      <c r="B73" s="26" t="str">
        <f t="shared" si="1"/>
        <v/>
      </c>
      <c r="C73" s="25"/>
      <c r="D73" s="41"/>
      <c r="E73" s="118"/>
      <c r="F73" s="55"/>
      <c r="G73" s="145"/>
      <c r="H73" s="122"/>
      <c r="I73" s="137"/>
      <c r="J73" s="34"/>
    </row>
    <row r="74" spans="1:29" ht="14.6" x14ac:dyDescent="0.4">
      <c r="A74" s="72" t="str">
        <f>IF(  AND(ISNUMBER(B74),OR(ISNUMBER(C74),C74="PG")),IF(IF(Capa!$B$4="B",0,Capa!$B$4)&gt;=B74,1,0),"")</f>
        <v/>
      </c>
      <c r="B74" s="92" t="str">
        <f t="shared" ref="B74:B112" si="2">IF(ISBLANK(C74),"",IF(ISERR(SEARCH(C74&amp;"\","&lt;B&gt;\&lt;1&gt;\&lt;2&gt;\&lt;3&gt;\")),IF(AND(NOT(ISBLANK(B73)),B73&lt;=3),B73,""),
IF(SEARCH(C74&amp;"\","&lt;B&gt;\&lt;1&gt;\&lt;2&gt;\&lt;3&gt;\")=1,0,IF(SEARCH(C74&amp;"\","&lt;B&gt;\&lt;1&gt;\&lt;2&gt;\&lt;3&gt;\")=5,1,IF(SEARCH(C74&amp;"\","&lt;B&gt;\&lt;1&gt;\&lt;2&gt;\&lt;3&gt;\")=9,2,IF(SEARCH(C74&amp;"\","&lt;B&gt;\&lt;1&gt;\&lt;2&gt;\&lt;3&gt;\")=13,3,""))))))</f>
        <v/>
      </c>
      <c r="C74" s="93"/>
      <c r="D74" s="94" t="s">
        <v>54</v>
      </c>
      <c r="E74" s="160">
        <f>IF(COUNTIFS($A73:$A112,"&gt;0",$C73:$C112,"&gt;0")&gt;0,(COUNTIFS($A73:$A112,"&gt;0",$C73:$C112,"&gt;0",E73:E112,"=S")+COUNTIFS($A73:$A112,"&gt;0",$C73:$C112,"&gt;0",E73:E112,"=N",F73:F112,"*"))/COUNTIFS($A73:$A112,"&gt;0",$C73:$C112,"&gt;0"),0)</f>
        <v>0</v>
      </c>
      <c r="F74" s="65"/>
      <c r="G74" s="140"/>
      <c r="H74" s="160">
        <f>IF(COUNTIFS($A73:$A112,"&gt;0",$C73:$C112,"&gt;0")&gt;0,(COUNTIFS($A73:$A112,"&gt;0",$C73:$C112,"&gt;0",E73:E112,"=S")+COUNTIFS($A73:$A112,"&gt;0",$C73:$C112,"&gt;0",E73:E112,"=N",F73:F112,"*",H73:H112,"=S"))/COUNTIFS($A73:$A112,"&gt;0",$C73:$C112,"&gt;0"),0)</f>
        <v>0</v>
      </c>
      <c r="I74" s="146"/>
      <c r="J74" s="95"/>
    </row>
    <row r="75" spans="1:29" ht="6" customHeight="1" x14ac:dyDescent="0.4">
      <c r="A75" s="72" t="str">
        <f>IF(  AND(ISNUMBER(B75),OR(ISNUMBER(C75),C75="PG")),IF(IF(Capa!$B$4="B",0,Capa!$B$4)&gt;=B75,1,0),"")</f>
        <v/>
      </c>
      <c r="B75" s="80" t="str">
        <f t="shared" si="2"/>
        <v/>
      </c>
      <c r="C75" s="81"/>
      <c r="D75" s="62"/>
      <c r="E75" s="120"/>
      <c r="F75" s="30"/>
      <c r="G75" s="145"/>
      <c r="H75" s="122"/>
      <c r="I75" s="137"/>
      <c r="J75" s="52"/>
    </row>
    <row r="76" spans="1:29" x14ac:dyDescent="0.4">
      <c r="A76" s="72" t="str">
        <f>IF(  AND(ISNUMBER(B76),OR(ISNUMBER(C76),C76="PG")),IF(IF(Capa!$B$4="B",0,Capa!$B$4)&gt;=B76,1,0),"")</f>
        <v/>
      </c>
      <c r="B76" s="63" t="str">
        <f t="shared" si="2"/>
        <v/>
      </c>
      <c r="C76" s="75"/>
      <c r="D76" s="78" t="s">
        <v>55</v>
      </c>
      <c r="E76" s="110"/>
      <c r="F76" s="65"/>
      <c r="G76" s="144"/>
      <c r="H76" s="110"/>
      <c r="I76" s="144"/>
      <c r="J76" s="79"/>
    </row>
    <row r="77" spans="1:29" s="4" customFormat="1" ht="9" customHeight="1" x14ac:dyDescent="0.4">
      <c r="A77" s="72" t="str">
        <f>IF(  AND(ISNUMBER(B77),OR(ISNUMBER(C77),C77="PG")),IF(IF(Capa!$B$4="B",0,Capa!$B$4)&gt;=B77,1,0),"")</f>
        <v/>
      </c>
      <c r="B77" s="82">
        <f>IF(ISBLANK(C77),"",IF(ISERR(SEARCH(C77&amp;"\","&lt;B&gt;\&lt;1&gt;\&lt;2&gt;\&lt;3&gt;\")),IF(AND(NOT(ISBLANK(B76)),B76&lt;=3),B76,""),
IF(SEARCH(C77&amp;"\","&lt;B&gt;\&lt;1&gt;\&lt;2&gt;\&lt;3&gt;\")=1,0,IF(SEARCH(C77&amp;"\","&lt;B&gt;\&lt;1&gt;\&lt;2&gt;\&lt;3&gt;\")=5,1,IF(SEARCH(C77&amp;"\","&lt;B&gt;\&lt;1&gt;\&lt;2&gt;\&lt;3&gt;\")=9,2,IF(SEARCH(C77&amp;"\","&lt;B&gt;\&lt;1&gt;\&lt;2&gt;\&lt;3&gt;\")=13,3,""))))))</f>
        <v>0</v>
      </c>
      <c r="C77" s="83" t="s">
        <v>4</v>
      </c>
      <c r="D77" s="84"/>
      <c r="E77" s="119"/>
      <c r="F77" s="85"/>
      <c r="G77" s="137"/>
      <c r="H77" s="114"/>
      <c r="I77" s="137"/>
      <c r="J77" s="39"/>
      <c r="K77" s="201"/>
      <c r="L77" s="201"/>
      <c r="M77" s="201"/>
      <c r="N77" s="201"/>
      <c r="O77" s="201"/>
      <c r="P77" s="201"/>
      <c r="Q77" s="201"/>
      <c r="R77" s="201"/>
      <c r="S77" s="201"/>
      <c r="T77" s="201"/>
      <c r="U77" s="201"/>
      <c r="V77" s="201"/>
      <c r="W77" s="201"/>
      <c r="X77" s="201"/>
      <c r="Y77" s="201"/>
      <c r="Z77" s="201"/>
      <c r="AA77" s="201"/>
      <c r="AB77" s="201"/>
      <c r="AC77" s="201"/>
    </row>
    <row r="78" spans="1:29" ht="39" x14ac:dyDescent="0.4">
      <c r="A78" s="72">
        <f>IF(  AND(ISNUMBER(B78),OR(ISNUMBER(C78),C78="PG")),IF(IF(Capa!$B$4="B",0,Capa!$B$4)&gt;=B78,1,0),"")</f>
        <v>1</v>
      </c>
      <c r="B78" s="26">
        <f t="shared" si="2"/>
        <v>0</v>
      </c>
      <c r="C78" s="25" t="s">
        <v>791</v>
      </c>
      <c r="D78" s="58" t="s">
        <v>56</v>
      </c>
      <c r="E78" s="151"/>
      <c r="F78" s="135"/>
      <c r="G78" s="143"/>
      <c r="H78" s="124"/>
      <c r="I78" s="137"/>
      <c r="J78" s="45"/>
    </row>
    <row r="79" spans="1:29" ht="29.15" x14ac:dyDescent="0.4">
      <c r="A79" s="72">
        <f>IF(  AND(ISNUMBER(B79),OR(ISNUMBER(C79),C79="PG")),IF(IF(Capa!$B$4="B",0,Capa!$B$4)&gt;=B79,1,0),"")</f>
        <v>1</v>
      </c>
      <c r="B79" s="26">
        <f t="shared" si="2"/>
        <v>0</v>
      </c>
      <c r="C79" s="25">
        <v>39</v>
      </c>
      <c r="D79" s="50" t="s">
        <v>57</v>
      </c>
      <c r="E79" s="151"/>
      <c r="F79" s="135"/>
      <c r="G79" s="143"/>
      <c r="H79" s="124"/>
      <c r="I79" s="137"/>
      <c r="J79" s="45"/>
    </row>
    <row r="80" spans="1:29" ht="29.15" x14ac:dyDescent="0.4">
      <c r="A80" s="72">
        <f>IF(  AND(ISNUMBER(B80),OR(ISNUMBER(C80),C80="PG")),IF(IF(Capa!$B$4="B",0,Capa!$B$4)&gt;=B80,1,0),"")</f>
        <v>1</v>
      </c>
      <c r="B80" s="26">
        <f t="shared" si="2"/>
        <v>0</v>
      </c>
      <c r="C80" s="25">
        <v>40</v>
      </c>
      <c r="D80" s="50" t="s">
        <v>58</v>
      </c>
      <c r="E80" s="151"/>
      <c r="F80" s="135"/>
      <c r="G80" s="143"/>
      <c r="H80" s="124"/>
      <c r="I80" s="137"/>
      <c r="J80" s="45"/>
    </row>
    <row r="81" spans="1:10" ht="58.3" x14ac:dyDescent="0.4">
      <c r="A81" s="72">
        <f>IF(  AND(ISNUMBER(B81),OR(ISNUMBER(C81),C81="PG")),IF(IF(Capa!$B$4="B",0,Capa!$B$4)&gt;=B81,1,0),"")</f>
        <v>1</v>
      </c>
      <c r="B81" s="26">
        <f t="shared" si="2"/>
        <v>0</v>
      </c>
      <c r="C81" s="25">
        <v>41</v>
      </c>
      <c r="D81" s="50" t="s">
        <v>59</v>
      </c>
      <c r="E81" s="151"/>
      <c r="F81" s="135"/>
      <c r="G81" s="143"/>
      <c r="H81" s="124"/>
      <c r="I81" s="137"/>
      <c r="J81" s="45"/>
    </row>
    <row r="82" spans="1:10" ht="6" customHeight="1" x14ac:dyDescent="0.4">
      <c r="A82" s="72" t="str">
        <f>IF(  AND(ISNUMBER(B82),OR(ISNUMBER(C82),C82="PG")),IF(IF(Capa!$B$4="B",0,Capa!$B$4)&gt;=B82,1,0),"")</f>
        <v/>
      </c>
      <c r="B82" s="26">
        <f t="shared" si="2"/>
        <v>1</v>
      </c>
      <c r="C82" s="25" t="s">
        <v>9</v>
      </c>
      <c r="D82" s="50"/>
      <c r="E82" s="151"/>
      <c r="F82" s="135"/>
      <c r="G82" s="143"/>
      <c r="H82" s="124"/>
      <c r="I82" s="137"/>
      <c r="J82" s="45"/>
    </row>
    <row r="83" spans="1:10" ht="29.15" x14ac:dyDescent="0.4">
      <c r="A83" s="72">
        <f>IF(  AND(ISNUMBER(B83),OR(ISNUMBER(C83),C83="PG")),IF(IF(Capa!$B$4="B",0,Capa!$B$4)&gt;=B83,1,0),"")</f>
        <v>0</v>
      </c>
      <c r="B83" s="26">
        <f t="shared" si="2"/>
        <v>1</v>
      </c>
      <c r="C83" s="25">
        <v>42</v>
      </c>
      <c r="D83" s="50" t="s">
        <v>60</v>
      </c>
      <c r="E83" s="151"/>
      <c r="F83" s="135"/>
      <c r="G83" s="143"/>
      <c r="H83" s="124"/>
      <c r="I83" s="137"/>
      <c r="J83" s="45"/>
    </row>
    <row r="84" spans="1:10" ht="58.3" x14ac:dyDescent="0.4">
      <c r="A84" s="72">
        <f>IF(  AND(ISNUMBER(B84),OR(ISNUMBER(C84),C84="PG")),IF(IF(Capa!$B$4="B",0,Capa!$B$4)&gt;=B84,1,0),"")</f>
        <v>0</v>
      </c>
      <c r="B84" s="26">
        <f t="shared" si="2"/>
        <v>1</v>
      </c>
      <c r="C84" s="25">
        <v>43</v>
      </c>
      <c r="D84" s="50" t="s">
        <v>61</v>
      </c>
      <c r="E84" s="151"/>
      <c r="F84" s="135"/>
      <c r="G84" s="143"/>
      <c r="H84" s="124"/>
      <c r="I84" s="137"/>
      <c r="J84" s="45"/>
    </row>
    <row r="85" spans="1:10" ht="29.15" x14ac:dyDescent="0.4">
      <c r="A85" s="72">
        <f>IF(  AND(ISNUMBER(B85),OR(ISNUMBER(C85),C85="PG")),IF(IF(Capa!$B$4="B",0,Capa!$B$4)&gt;=B85,1,0),"")</f>
        <v>0</v>
      </c>
      <c r="B85" s="26">
        <f t="shared" si="2"/>
        <v>1</v>
      </c>
      <c r="C85" s="25">
        <v>44</v>
      </c>
      <c r="D85" s="50" t="s">
        <v>62</v>
      </c>
      <c r="E85" s="151"/>
      <c r="F85" s="135"/>
      <c r="G85" s="143"/>
      <c r="H85" s="124"/>
      <c r="I85" s="137"/>
      <c r="J85" s="45"/>
    </row>
    <row r="86" spans="1:10" ht="58.3" x14ac:dyDescent="0.4">
      <c r="A86" s="72">
        <f>IF(  AND(ISNUMBER(B86),OR(ISNUMBER(C86),C86="PG")),IF(IF(Capa!$B$4="B",0,Capa!$B$4)&gt;=B86,1,0),"")</f>
        <v>0</v>
      </c>
      <c r="B86" s="26">
        <f t="shared" si="2"/>
        <v>1</v>
      </c>
      <c r="C86" s="25">
        <v>45</v>
      </c>
      <c r="D86" s="50" t="s">
        <v>63</v>
      </c>
      <c r="E86" s="151"/>
      <c r="F86" s="135"/>
      <c r="G86" s="143"/>
      <c r="H86" s="124"/>
      <c r="I86" s="137"/>
      <c r="J86" s="45"/>
    </row>
    <row r="87" spans="1:10" ht="72.900000000000006" x14ac:dyDescent="0.4">
      <c r="A87" s="72">
        <f>IF(  AND(ISNUMBER(B87),OR(ISNUMBER(C87),C87="PG")),IF(IF(Capa!$B$4="B",0,Capa!$B$4)&gt;=B87,1,0),"")</f>
        <v>0</v>
      </c>
      <c r="B87" s="26">
        <f t="shared" si="2"/>
        <v>1</v>
      </c>
      <c r="C87" s="25">
        <v>46</v>
      </c>
      <c r="D87" s="50" t="s">
        <v>64</v>
      </c>
      <c r="E87" s="151"/>
      <c r="F87" s="135"/>
      <c r="G87" s="143"/>
      <c r="H87" s="124"/>
      <c r="I87" s="137"/>
      <c r="J87" s="45"/>
    </row>
    <row r="88" spans="1:10" ht="6.9" customHeight="1" x14ac:dyDescent="0.4">
      <c r="A88" s="72" t="str">
        <f>IF(  AND(ISNUMBER(B88),OR(ISNUMBER(C88),C88="PG")),IF(IF(Capa!$B$4="B",0,Capa!$B$4)&gt;=B88,1,0),"")</f>
        <v/>
      </c>
      <c r="B88" s="26">
        <f t="shared" si="2"/>
        <v>2</v>
      </c>
      <c r="C88" s="25" t="s">
        <v>12</v>
      </c>
      <c r="D88" s="50"/>
      <c r="E88" s="151"/>
      <c r="F88" s="135"/>
      <c r="G88" s="143"/>
      <c r="H88" s="124"/>
      <c r="I88" s="137"/>
      <c r="J88" s="45"/>
    </row>
    <row r="89" spans="1:10" ht="43.75" x14ac:dyDescent="0.4">
      <c r="A89" s="72">
        <f>IF(  AND(ISNUMBER(B89),OR(ISNUMBER(C89),C89="PG")),IF(IF(Capa!$B$4="B",0,Capa!$B$4)&gt;=B89,1,0),"")</f>
        <v>0</v>
      </c>
      <c r="B89" s="26">
        <f t="shared" si="2"/>
        <v>2</v>
      </c>
      <c r="C89" s="25">
        <v>47</v>
      </c>
      <c r="D89" s="50" t="s">
        <v>65</v>
      </c>
      <c r="E89" s="151"/>
      <c r="F89" s="135"/>
      <c r="G89" s="143"/>
      <c r="H89" s="124"/>
      <c r="I89" s="137"/>
      <c r="J89" s="45"/>
    </row>
    <row r="90" spans="1:10" ht="29.15" x14ac:dyDescent="0.4">
      <c r="A90" s="72">
        <f>IF(  AND(ISNUMBER(B90),OR(ISNUMBER(C90),C90="PG")),IF(IF(Capa!$B$4="B",0,Capa!$B$4)&gt;=B90,1,0),"")</f>
        <v>0</v>
      </c>
      <c r="B90" s="26">
        <f t="shared" si="2"/>
        <v>2</v>
      </c>
      <c r="C90" s="25">
        <v>48</v>
      </c>
      <c r="D90" s="50" t="s">
        <v>66</v>
      </c>
      <c r="E90" s="151"/>
      <c r="F90" s="135"/>
      <c r="G90" s="143"/>
      <c r="H90" s="124"/>
      <c r="I90" s="137"/>
      <c r="J90" s="45"/>
    </row>
    <row r="91" spans="1:10" ht="43.75" x14ac:dyDescent="0.4">
      <c r="A91" s="72">
        <f>IF(  AND(ISNUMBER(B91),OR(ISNUMBER(C91),C91="PG")),IF(IF(Capa!$B$4="B",0,Capa!$B$4)&gt;=B91,1,0),"")</f>
        <v>0</v>
      </c>
      <c r="B91" s="26">
        <f t="shared" si="2"/>
        <v>2</v>
      </c>
      <c r="C91" s="25">
        <v>49</v>
      </c>
      <c r="D91" s="50" t="s">
        <v>67</v>
      </c>
      <c r="E91" s="151"/>
      <c r="F91" s="135"/>
      <c r="G91" s="143"/>
      <c r="H91" s="124"/>
      <c r="I91" s="137"/>
      <c r="J91" s="45"/>
    </row>
    <row r="92" spans="1:10" ht="6" customHeight="1" x14ac:dyDescent="0.4">
      <c r="A92" s="72" t="str">
        <f>IF(  AND(ISNUMBER(B92),OR(ISNUMBER(C92),C92="PG")),IF(IF(Capa!$B$4="B",0,Capa!$B$4)&gt;=B92,1,0),"")</f>
        <v/>
      </c>
      <c r="B92" s="26">
        <f t="shared" si="2"/>
        <v>3</v>
      </c>
      <c r="C92" s="25" t="s">
        <v>17</v>
      </c>
      <c r="D92" s="50"/>
      <c r="E92" s="151"/>
      <c r="F92" s="135"/>
      <c r="G92" s="143"/>
      <c r="H92" s="124"/>
      <c r="I92" s="137"/>
      <c r="J92" s="45"/>
    </row>
    <row r="93" spans="1:10" ht="58.3" x14ac:dyDescent="0.4">
      <c r="A93" s="72">
        <f>IF(  AND(ISNUMBER(B93),OR(ISNUMBER(C93),C93="PG")),IF(IF(Capa!$B$4="B",0,Capa!$B$4)&gt;=B93,1,0),"")</f>
        <v>0</v>
      </c>
      <c r="B93" s="26">
        <f t="shared" si="2"/>
        <v>3</v>
      </c>
      <c r="C93" s="25">
        <v>50</v>
      </c>
      <c r="D93" s="50" t="s">
        <v>68</v>
      </c>
      <c r="E93" s="151"/>
      <c r="F93" s="135"/>
      <c r="G93" s="143"/>
      <c r="H93" s="124"/>
      <c r="I93" s="137"/>
      <c r="J93" s="45"/>
    </row>
    <row r="94" spans="1:10" ht="58.3" x14ac:dyDescent="0.4">
      <c r="A94" s="72">
        <f>IF(  AND(ISNUMBER(B94),OR(ISNUMBER(C94),C94="PG")),IF(IF(Capa!$B$4="B",0,Capa!$B$4)&gt;=B94,1,0),"")</f>
        <v>0</v>
      </c>
      <c r="B94" s="26">
        <f t="shared" si="2"/>
        <v>3</v>
      </c>
      <c r="C94" s="25">
        <v>51</v>
      </c>
      <c r="D94" s="50" t="s">
        <v>69</v>
      </c>
      <c r="E94" s="151"/>
      <c r="F94" s="135"/>
      <c r="G94" s="143"/>
      <c r="H94" s="124"/>
      <c r="I94" s="137"/>
      <c r="J94" s="45"/>
    </row>
    <row r="95" spans="1:10" ht="29.15" x14ac:dyDescent="0.4">
      <c r="A95" s="72">
        <f>IF(  AND(ISNUMBER(B95),OR(ISNUMBER(C95),C95="PG")),IF(IF(Capa!$B$4="B",0,Capa!$B$4)&gt;=B95,1,0),"")</f>
        <v>0</v>
      </c>
      <c r="B95" s="26">
        <f t="shared" si="2"/>
        <v>3</v>
      </c>
      <c r="C95" s="25">
        <v>52</v>
      </c>
      <c r="D95" s="50" t="s">
        <v>70</v>
      </c>
      <c r="E95" s="151"/>
      <c r="F95" s="135"/>
      <c r="G95" s="143"/>
      <c r="H95" s="124"/>
      <c r="I95" s="137"/>
      <c r="J95" s="45"/>
    </row>
    <row r="96" spans="1:10" ht="11.6" customHeight="1" x14ac:dyDescent="0.4">
      <c r="A96" s="72" t="str">
        <f>IF(  AND(ISNUMBER(B96),OR(ISNUMBER(C96),C96="PG")),IF(IF(Capa!$B$4="B",0,Capa!$B$4)&gt;=B96,1,0),"")</f>
        <v/>
      </c>
      <c r="B96" s="80" t="str">
        <f t="shared" si="2"/>
        <v/>
      </c>
      <c r="C96" s="81"/>
      <c r="D96" s="41"/>
      <c r="E96" s="118"/>
      <c r="F96" s="55"/>
      <c r="G96" s="145"/>
      <c r="H96" s="118"/>
      <c r="I96" s="137"/>
      <c r="J96" s="34"/>
    </row>
    <row r="97" spans="1:10" x14ac:dyDescent="0.4">
      <c r="A97" s="72" t="str">
        <f>IF(  AND(ISNUMBER(B97),OR(ISNUMBER(C97),C97="PG")),IF(IF(Capa!$B$4="B",0,Capa!$B$4)&gt;=B97,1,0),"")</f>
        <v/>
      </c>
      <c r="B97" s="63" t="str">
        <f t="shared" si="2"/>
        <v/>
      </c>
      <c r="C97" s="75"/>
      <c r="D97" s="78" t="s">
        <v>71</v>
      </c>
      <c r="E97" s="110"/>
      <c r="F97" s="65"/>
      <c r="G97" s="144"/>
      <c r="H97" s="110"/>
      <c r="I97" s="144"/>
      <c r="J97" s="79"/>
    </row>
    <row r="98" spans="1:10" ht="16.3" customHeight="1" x14ac:dyDescent="0.4">
      <c r="A98" s="72" t="str">
        <f>IF(  AND(ISNUMBER(B98),OR(ISNUMBER(C98),C98="PG")),IF(IF(Capa!$B$4="B",0,Capa!$B$4)&gt;=B98,1,0),"")</f>
        <v/>
      </c>
      <c r="B98" s="82">
        <f t="shared" si="2"/>
        <v>0</v>
      </c>
      <c r="C98" s="83" t="s">
        <v>4</v>
      </c>
      <c r="D98" s="42"/>
      <c r="E98" s="119"/>
      <c r="F98" s="43"/>
      <c r="G98" s="145"/>
      <c r="H98" s="122"/>
      <c r="I98" s="137"/>
      <c r="J98" s="44"/>
    </row>
    <row r="99" spans="1:10" ht="77.599999999999994" x14ac:dyDescent="0.4">
      <c r="A99" s="72">
        <f>IF(  AND(ISNUMBER(B99),OR(ISNUMBER(C99),C99="PG")),IF(IF(Capa!$B$4="B",0,Capa!$B$4)&gt;=B99,1,0),"")</f>
        <v>1</v>
      </c>
      <c r="B99" s="26">
        <f t="shared" si="2"/>
        <v>0</v>
      </c>
      <c r="C99" s="25" t="s">
        <v>791</v>
      </c>
      <c r="D99" s="58" t="s">
        <v>72</v>
      </c>
      <c r="E99" s="151"/>
      <c r="F99" s="135"/>
      <c r="G99" s="143"/>
      <c r="H99" s="124"/>
      <c r="I99" s="137"/>
      <c r="J99" s="45"/>
    </row>
    <row r="100" spans="1:10" ht="43.75" x14ac:dyDescent="0.4">
      <c r="A100" s="72">
        <f>IF(  AND(ISNUMBER(B100),OR(ISNUMBER(C100),C100="PG")),IF(IF(Capa!$B$4="B",0,Capa!$B$4)&gt;=B100,1,0),"")</f>
        <v>1</v>
      </c>
      <c r="B100" s="26">
        <f t="shared" si="2"/>
        <v>0</v>
      </c>
      <c r="C100" s="25">
        <v>53</v>
      </c>
      <c r="D100" s="50" t="s">
        <v>73</v>
      </c>
      <c r="E100" s="151"/>
      <c r="F100" s="135"/>
      <c r="G100" s="143"/>
      <c r="H100" s="124"/>
      <c r="I100" s="137"/>
      <c r="J100" s="45"/>
    </row>
    <row r="101" spans="1:10" ht="43.75" x14ac:dyDescent="0.4">
      <c r="A101" s="72">
        <f>IF(  AND(ISNUMBER(B101),OR(ISNUMBER(C101),C101="PG")),IF(IF(Capa!$B$4="B",0,Capa!$B$4)&gt;=B101,1,0),"")</f>
        <v>1</v>
      </c>
      <c r="B101" s="26">
        <f t="shared" si="2"/>
        <v>0</v>
      </c>
      <c r="C101" s="25">
        <v>54</v>
      </c>
      <c r="D101" s="50" t="s">
        <v>74</v>
      </c>
      <c r="E101" s="151"/>
      <c r="F101" s="135"/>
      <c r="G101" s="143"/>
      <c r="H101" s="124"/>
      <c r="I101" s="137"/>
      <c r="J101" s="45"/>
    </row>
    <row r="102" spans="1:10" ht="5.6" customHeight="1" x14ac:dyDescent="0.4">
      <c r="A102" s="72" t="str">
        <f>IF(  AND(ISNUMBER(B102),OR(ISNUMBER(C102),C102="PG")),IF(IF(Capa!$B$4="B",0,Capa!$B$4)&gt;=B102,1,0),"")</f>
        <v/>
      </c>
      <c r="B102" s="26">
        <f t="shared" si="2"/>
        <v>1</v>
      </c>
      <c r="C102" s="25" t="s">
        <v>9</v>
      </c>
      <c r="D102" s="50"/>
      <c r="E102" s="151"/>
      <c r="F102" s="135"/>
      <c r="G102" s="143"/>
      <c r="H102" s="124"/>
      <c r="I102" s="137"/>
      <c r="J102" s="45"/>
    </row>
    <row r="103" spans="1:10" ht="43.75" x14ac:dyDescent="0.4">
      <c r="A103" s="72">
        <f>IF(  AND(ISNUMBER(B103),OR(ISNUMBER(C103),C103="PG")),IF(IF(Capa!$B$4="B",0,Capa!$B$4)&gt;=B103,1,0),"")</f>
        <v>0</v>
      </c>
      <c r="B103" s="26">
        <f t="shared" si="2"/>
        <v>1</v>
      </c>
      <c r="C103" s="25">
        <v>55</v>
      </c>
      <c r="D103" s="50" t="s">
        <v>75</v>
      </c>
      <c r="E103" s="151"/>
      <c r="F103" s="135"/>
      <c r="G103" s="143"/>
      <c r="H103" s="124"/>
      <c r="I103" s="137"/>
      <c r="J103" s="45"/>
    </row>
    <row r="104" spans="1:10" ht="29.15" x14ac:dyDescent="0.4">
      <c r="A104" s="72">
        <f>IF(  AND(ISNUMBER(B104),OR(ISNUMBER(C104),C104="PG")),IF(IF(Capa!$B$4="B",0,Capa!$B$4)&gt;=B104,1,0),"")</f>
        <v>0</v>
      </c>
      <c r="B104" s="26">
        <f t="shared" si="2"/>
        <v>1</v>
      </c>
      <c r="C104" s="25">
        <v>56</v>
      </c>
      <c r="D104" s="50" t="s">
        <v>76</v>
      </c>
      <c r="E104" s="151"/>
      <c r="F104" s="135"/>
      <c r="G104" s="143"/>
      <c r="H104" s="124"/>
      <c r="I104" s="137"/>
      <c r="J104" s="45"/>
    </row>
    <row r="105" spans="1:10" ht="29.15" x14ac:dyDescent="0.4">
      <c r="A105" s="72">
        <f>IF(  AND(ISNUMBER(B105),OR(ISNUMBER(C105),C105="PG")),IF(IF(Capa!$B$4="B",0,Capa!$B$4)&gt;=B105,1,0),"")</f>
        <v>0</v>
      </c>
      <c r="B105" s="26">
        <f t="shared" si="2"/>
        <v>1</v>
      </c>
      <c r="C105" s="25">
        <v>57</v>
      </c>
      <c r="D105" s="50" t="s">
        <v>77</v>
      </c>
      <c r="E105" s="151"/>
      <c r="F105" s="135"/>
      <c r="G105" s="143"/>
      <c r="H105" s="124"/>
      <c r="I105" s="137"/>
      <c r="J105" s="45"/>
    </row>
    <row r="106" spans="1:10" ht="9.4499999999999993" customHeight="1" x14ac:dyDescent="0.4">
      <c r="A106" s="72" t="str">
        <f>IF(  AND(ISNUMBER(B106),OR(ISNUMBER(C106),C106="PG")),IF(IF(Capa!$B$4="B",0,Capa!$B$4)&gt;=B106,1,0),"")</f>
        <v/>
      </c>
      <c r="B106" s="26">
        <f t="shared" si="2"/>
        <v>2</v>
      </c>
      <c r="C106" s="25" t="s">
        <v>12</v>
      </c>
      <c r="D106" s="50"/>
      <c r="E106" s="151"/>
      <c r="F106" s="135"/>
      <c r="G106" s="143"/>
      <c r="H106" s="124"/>
      <c r="I106" s="137"/>
      <c r="J106" s="45"/>
    </row>
    <row r="107" spans="1:10" ht="29.15" x14ac:dyDescent="0.4">
      <c r="A107" s="72">
        <f>IF(  AND(ISNUMBER(B107),OR(ISNUMBER(C107),C107="PG")),IF(IF(Capa!$B$4="B",0,Capa!$B$4)&gt;=B107,1,0),"")</f>
        <v>0</v>
      </c>
      <c r="B107" s="26">
        <f t="shared" si="2"/>
        <v>2</v>
      </c>
      <c r="C107" s="25">
        <v>58</v>
      </c>
      <c r="D107" s="50" t="s">
        <v>78</v>
      </c>
      <c r="E107" s="151"/>
      <c r="F107" s="135"/>
      <c r="G107" s="143"/>
      <c r="H107" s="124"/>
      <c r="I107" s="137"/>
      <c r="J107" s="45"/>
    </row>
    <row r="108" spans="1:10" ht="29.15" x14ac:dyDescent="0.4">
      <c r="A108" s="72">
        <f>IF(  AND(ISNUMBER(B108),OR(ISNUMBER(C108),C108="PG")),IF(IF(Capa!$B$4="B",0,Capa!$B$4)&gt;=B108,1,0),"")</f>
        <v>0</v>
      </c>
      <c r="B108" s="26">
        <f t="shared" si="2"/>
        <v>2</v>
      </c>
      <c r="C108" s="25">
        <v>59</v>
      </c>
      <c r="D108" s="50" t="s">
        <v>79</v>
      </c>
      <c r="E108" s="151"/>
      <c r="F108" s="135"/>
      <c r="G108" s="143"/>
      <c r="H108" s="124"/>
      <c r="I108" s="137"/>
      <c r="J108" s="45"/>
    </row>
    <row r="109" spans="1:10" ht="7.75" customHeight="1" x14ac:dyDescent="0.4">
      <c r="A109" s="72" t="str">
        <f>IF(  AND(ISNUMBER(B109),OR(ISNUMBER(C109),C109="PG")),IF(IF(Capa!$B$4="B",0,Capa!$B$4)&gt;=B109,1,0),"")</f>
        <v/>
      </c>
      <c r="B109" s="26">
        <f t="shared" si="2"/>
        <v>3</v>
      </c>
      <c r="C109" s="25" t="s">
        <v>17</v>
      </c>
      <c r="D109" s="50"/>
      <c r="E109" s="151"/>
      <c r="F109" s="135"/>
      <c r="G109" s="143"/>
      <c r="H109" s="124"/>
      <c r="I109" s="137"/>
      <c r="J109" s="45"/>
    </row>
    <row r="110" spans="1:10" ht="29.15" x14ac:dyDescent="0.4">
      <c r="A110" s="72">
        <f>IF(  AND(ISNUMBER(B110),OR(ISNUMBER(C110),C110="PG")),IF(IF(Capa!$B$4="B",0,Capa!$B$4)&gt;=B110,1,0),"")</f>
        <v>0</v>
      </c>
      <c r="B110" s="26">
        <f t="shared" si="2"/>
        <v>3</v>
      </c>
      <c r="C110" s="25">
        <v>60</v>
      </c>
      <c r="D110" s="50" t="s">
        <v>80</v>
      </c>
      <c r="E110" s="151"/>
      <c r="F110" s="135"/>
      <c r="G110" s="143"/>
      <c r="H110" s="124"/>
      <c r="I110" s="137"/>
      <c r="J110" s="45"/>
    </row>
    <row r="111" spans="1:10" ht="43.75" x14ac:dyDescent="0.4">
      <c r="A111" s="72">
        <f>IF(  AND(ISNUMBER(B111),OR(ISNUMBER(C111),C111="PG")),IF(IF(Capa!$B$4="B",0,Capa!$B$4)&gt;=B111,1,0),"")</f>
        <v>0</v>
      </c>
      <c r="B111" s="26">
        <f t="shared" si="2"/>
        <v>3</v>
      </c>
      <c r="C111" s="25">
        <v>61</v>
      </c>
      <c r="D111" s="50" t="s">
        <v>81</v>
      </c>
      <c r="E111" s="151"/>
      <c r="F111" s="135"/>
      <c r="G111" s="143"/>
      <c r="H111" s="124"/>
      <c r="I111" s="137"/>
      <c r="J111" s="45"/>
    </row>
    <row r="112" spans="1:10" ht="21" customHeight="1" x14ac:dyDescent="0.4">
      <c r="A112" s="28" t="str">
        <f>IF(  AND(ISNUMBER(B112),OR(ISNUMBER(C112),C112="PG")),IF(IF(Capa!$B$4="B",0,Capa!$B$4)&gt;=B112,1,0),"")</f>
        <v/>
      </c>
      <c r="B112" s="26" t="str">
        <f t="shared" si="2"/>
        <v/>
      </c>
      <c r="C112" s="25"/>
      <c r="D112" s="11"/>
      <c r="E112" s="122"/>
      <c r="F112" s="22"/>
      <c r="G112" s="158"/>
      <c r="H112" s="122"/>
      <c r="I112" s="159"/>
      <c r="J112" s="33"/>
    </row>
    <row r="113" spans="1:10" s="200" customFormat="1" x14ac:dyDescent="0.4">
      <c r="A113" s="204"/>
      <c r="B113" s="205"/>
      <c r="C113" s="206"/>
      <c r="D113" s="207"/>
      <c r="E113" s="208"/>
      <c r="F113" s="209"/>
      <c r="G113" s="209"/>
      <c r="H113" s="208"/>
      <c r="I113" s="210"/>
      <c r="J113" s="211"/>
    </row>
    <row r="114" spans="1:10" s="200" customFormat="1" x14ac:dyDescent="0.4">
      <c r="A114" s="204"/>
      <c r="B114" s="205"/>
      <c r="C114" s="206"/>
      <c r="D114" s="207"/>
      <c r="E114" s="208"/>
      <c r="F114" s="209"/>
      <c r="G114" s="209"/>
      <c r="H114" s="208"/>
      <c r="I114" s="210"/>
      <c r="J114" s="211"/>
    </row>
    <row r="115" spans="1:10" s="200" customFormat="1" x14ac:dyDescent="0.4">
      <c r="A115" s="204"/>
      <c r="B115" s="205"/>
      <c r="C115" s="206"/>
      <c r="D115" s="207"/>
      <c r="E115" s="208"/>
      <c r="F115" s="209"/>
      <c r="G115" s="209"/>
      <c r="H115" s="208"/>
      <c r="I115" s="210"/>
      <c r="J115" s="211"/>
    </row>
    <row r="116" spans="1:10" s="200" customFormat="1" x14ac:dyDescent="0.4">
      <c r="A116" s="204"/>
      <c r="B116" s="205"/>
      <c r="C116" s="206"/>
      <c r="D116" s="207"/>
      <c r="E116" s="208"/>
      <c r="F116" s="209"/>
      <c r="G116" s="209"/>
      <c r="H116" s="208"/>
      <c r="I116" s="210"/>
      <c r="J116" s="211"/>
    </row>
    <row r="117" spans="1:10" s="200" customFormat="1" x14ac:dyDescent="0.4">
      <c r="A117" s="204"/>
      <c r="B117" s="205"/>
      <c r="C117" s="206"/>
      <c r="D117" s="207"/>
      <c r="E117" s="208"/>
      <c r="F117" s="209"/>
      <c r="G117" s="209"/>
      <c r="H117" s="208"/>
      <c r="I117" s="210"/>
      <c r="J117" s="211"/>
    </row>
    <row r="118" spans="1:10" s="200" customFormat="1" x14ac:dyDescent="0.4">
      <c r="A118" s="204"/>
      <c r="B118" s="205"/>
      <c r="C118" s="206"/>
      <c r="D118" s="207"/>
      <c r="E118" s="208"/>
      <c r="F118" s="209"/>
      <c r="G118" s="209"/>
      <c r="H118" s="208"/>
      <c r="I118" s="210"/>
      <c r="J118" s="211"/>
    </row>
    <row r="119" spans="1:10" s="200" customFormat="1" x14ac:dyDescent="0.4">
      <c r="A119" s="204"/>
      <c r="B119" s="205"/>
      <c r="C119" s="206"/>
      <c r="D119" s="207"/>
      <c r="E119" s="208"/>
      <c r="F119" s="209"/>
      <c r="G119" s="209"/>
      <c r="H119" s="208"/>
      <c r="I119" s="210"/>
      <c r="J119" s="211"/>
    </row>
    <row r="120" spans="1:10" s="200" customFormat="1" x14ac:dyDescent="0.4">
      <c r="A120" s="204"/>
      <c r="B120" s="205"/>
      <c r="C120" s="206"/>
      <c r="D120" s="207"/>
      <c r="E120" s="208"/>
      <c r="F120" s="209"/>
      <c r="G120" s="209"/>
      <c r="H120" s="208"/>
      <c r="I120" s="210"/>
      <c r="J120" s="211"/>
    </row>
    <row r="121" spans="1:10" s="200" customFormat="1" x14ac:dyDescent="0.4">
      <c r="A121" s="204"/>
      <c r="B121" s="205"/>
      <c r="C121" s="206"/>
      <c r="D121" s="207"/>
      <c r="E121" s="208"/>
      <c r="F121" s="209"/>
      <c r="G121" s="209"/>
      <c r="H121" s="208"/>
      <c r="I121" s="210"/>
      <c r="J121" s="211"/>
    </row>
    <row r="122" spans="1:10" s="200" customFormat="1" x14ac:dyDescent="0.4">
      <c r="A122" s="204"/>
      <c r="B122" s="205"/>
      <c r="C122" s="206"/>
      <c r="D122" s="207"/>
      <c r="E122" s="208"/>
      <c r="F122" s="209"/>
      <c r="G122" s="209"/>
      <c r="H122" s="208"/>
      <c r="I122" s="210"/>
      <c r="J122" s="211"/>
    </row>
    <row r="123" spans="1:10" s="200" customFormat="1" x14ac:dyDescent="0.4">
      <c r="A123" s="204"/>
      <c r="B123" s="205"/>
      <c r="C123" s="206"/>
      <c r="D123" s="207"/>
      <c r="E123" s="208"/>
      <c r="F123" s="209"/>
      <c r="G123" s="209"/>
      <c r="H123" s="208"/>
      <c r="I123" s="210"/>
      <c r="J123" s="211"/>
    </row>
    <row r="124" spans="1:10" s="200" customFormat="1" x14ac:dyDescent="0.4">
      <c r="A124" s="204"/>
      <c r="B124" s="205"/>
      <c r="C124" s="206"/>
      <c r="D124" s="207"/>
      <c r="E124" s="208"/>
      <c r="F124" s="209"/>
      <c r="G124" s="209"/>
      <c r="H124" s="208"/>
      <c r="I124" s="210"/>
      <c r="J124" s="211"/>
    </row>
    <row r="125" spans="1:10" s="200" customFormat="1" x14ac:dyDescent="0.4">
      <c r="A125" s="204"/>
      <c r="B125" s="205"/>
      <c r="C125" s="206"/>
      <c r="D125" s="207"/>
      <c r="E125" s="208"/>
      <c r="F125" s="209"/>
      <c r="G125" s="209"/>
      <c r="H125" s="208"/>
      <c r="I125" s="210"/>
      <c r="J125" s="211"/>
    </row>
    <row r="126" spans="1:10" s="200" customFormat="1" x14ac:dyDescent="0.4">
      <c r="A126" s="204"/>
      <c r="B126" s="205"/>
      <c r="C126" s="206"/>
      <c r="D126" s="207"/>
      <c r="E126" s="208"/>
      <c r="F126" s="209"/>
      <c r="G126" s="209"/>
      <c r="H126" s="208"/>
      <c r="I126" s="210"/>
      <c r="J126" s="211"/>
    </row>
    <row r="127" spans="1:10" s="200" customFormat="1" x14ac:dyDescent="0.4">
      <c r="A127" s="204"/>
      <c r="B127" s="205"/>
      <c r="C127" s="206"/>
      <c r="D127" s="207"/>
      <c r="E127" s="208"/>
      <c r="F127" s="209"/>
      <c r="G127" s="209"/>
      <c r="H127" s="208"/>
      <c r="I127" s="210"/>
      <c r="J127" s="211"/>
    </row>
    <row r="128" spans="1:10" s="200" customFormat="1" x14ac:dyDescent="0.4">
      <c r="A128" s="204"/>
      <c r="B128" s="205"/>
      <c r="C128" s="206"/>
      <c r="D128" s="207"/>
      <c r="E128" s="208"/>
      <c r="F128" s="209"/>
      <c r="G128" s="209"/>
      <c r="H128" s="208"/>
      <c r="I128" s="210"/>
      <c r="J128" s="211"/>
    </row>
    <row r="129" spans="1:10" s="200" customFormat="1" x14ac:dyDescent="0.4">
      <c r="A129" s="204"/>
      <c r="B129" s="205"/>
      <c r="C129" s="206"/>
      <c r="D129" s="207"/>
      <c r="E129" s="208"/>
      <c r="F129" s="209"/>
      <c r="G129" s="209"/>
      <c r="H129" s="208"/>
      <c r="I129" s="210"/>
      <c r="J129" s="211"/>
    </row>
    <row r="130" spans="1:10" s="200" customFormat="1" x14ac:dyDescent="0.4">
      <c r="A130" s="204"/>
      <c r="B130" s="205"/>
      <c r="C130" s="206"/>
      <c r="D130" s="207"/>
      <c r="E130" s="208"/>
      <c r="F130" s="209"/>
      <c r="G130" s="209"/>
      <c r="H130" s="208"/>
      <c r="I130" s="210"/>
      <c r="J130" s="211"/>
    </row>
    <row r="131" spans="1:10" s="200" customFormat="1" x14ac:dyDescent="0.4">
      <c r="A131" s="204"/>
      <c r="B131" s="205"/>
      <c r="C131" s="206"/>
      <c r="D131" s="207"/>
      <c r="E131" s="208"/>
      <c r="F131" s="209"/>
      <c r="G131" s="209"/>
      <c r="H131" s="208"/>
      <c r="I131" s="210"/>
      <c r="J131" s="211"/>
    </row>
    <row r="132" spans="1:10" s="200" customFormat="1" x14ac:dyDescent="0.4">
      <c r="A132" s="204"/>
      <c r="B132" s="205"/>
      <c r="C132" s="206"/>
      <c r="D132" s="207"/>
      <c r="E132" s="208"/>
      <c r="F132" s="209"/>
      <c r="G132" s="209"/>
      <c r="H132" s="208"/>
      <c r="I132" s="210"/>
      <c r="J132" s="211"/>
    </row>
    <row r="133" spans="1:10" s="200" customFormat="1" x14ac:dyDescent="0.4">
      <c r="A133" s="204"/>
      <c r="B133" s="205"/>
      <c r="C133" s="206"/>
      <c r="D133" s="207"/>
      <c r="E133" s="208"/>
      <c r="F133" s="209"/>
      <c r="G133" s="209"/>
      <c r="H133" s="208"/>
      <c r="I133" s="210"/>
      <c r="J133" s="211"/>
    </row>
    <row r="134" spans="1:10" s="200" customFormat="1" x14ac:dyDescent="0.4">
      <c r="A134" s="204"/>
      <c r="B134" s="205"/>
      <c r="C134" s="206"/>
      <c r="D134" s="207"/>
      <c r="E134" s="208"/>
      <c r="F134" s="209"/>
      <c r="G134" s="209"/>
      <c r="H134" s="208"/>
      <c r="I134" s="210"/>
      <c r="J134" s="211"/>
    </row>
    <row r="135" spans="1:10" s="200" customFormat="1" x14ac:dyDescent="0.4">
      <c r="A135" s="204"/>
      <c r="B135" s="205"/>
      <c r="C135" s="206"/>
      <c r="D135" s="207"/>
      <c r="E135" s="208"/>
      <c r="F135" s="209"/>
      <c r="G135" s="209"/>
      <c r="H135" s="208"/>
      <c r="I135" s="210"/>
      <c r="J135" s="211"/>
    </row>
    <row r="136" spans="1:10" s="200" customFormat="1" x14ac:dyDescent="0.4">
      <c r="A136" s="204"/>
      <c r="B136" s="205"/>
      <c r="C136" s="206"/>
      <c r="D136" s="207"/>
      <c r="E136" s="208"/>
      <c r="F136" s="209"/>
      <c r="G136" s="209"/>
      <c r="H136" s="208"/>
      <c r="I136" s="210"/>
      <c r="J136" s="211"/>
    </row>
    <row r="137" spans="1:10" s="200" customFormat="1" x14ac:dyDescent="0.4">
      <c r="A137" s="204"/>
      <c r="B137" s="205"/>
      <c r="C137" s="206"/>
      <c r="D137" s="207"/>
      <c r="E137" s="208"/>
      <c r="F137" s="209"/>
      <c r="G137" s="209"/>
      <c r="H137" s="208"/>
      <c r="I137" s="210"/>
      <c r="J137" s="211"/>
    </row>
    <row r="138" spans="1:10" s="200" customFormat="1" x14ac:dyDescent="0.4">
      <c r="A138" s="204"/>
      <c r="B138" s="205"/>
      <c r="C138" s="206"/>
      <c r="D138" s="207"/>
      <c r="E138" s="208"/>
      <c r="F138" s="209"/>
      <c r="G138" s="209"/>
      <c r="H138" s="208"/>
      <c r="I138" s="210"/>
      <c r="J138" s="211"/>
    </row>
    <row r="139" spans="1:10" s="200" customFormat="1" x14ac:dyDescent="0.4">
      <c r="A139" s="204"/>
      <c r="B139" s="205"/>
      <c r="C139" s="206"/>
      <c r="D139" s="207"/>
      <c r="E139" s="208"/>
      <c r="F139" s="209"/>
      <c r="G139" s="209"/>
      <c r="H139" s="208"/>
      <c r="I139" s="210"/>
      <c r="J139" s="211"/>
    </row>
    <row r="140" spans="1:10" s="200" customFormat="1" x14ac:dyDescent="0.4">
      <c r="A140" s="204"/>
      <c r="B140" s="205"/>
      <c r="C140" s="206"/>
      <c r="D140" s="207"/>
      <c r="E140" s="208"/>
      <c r="F140" s="209"/>
      <c r="G140" s="209"/>
      <c r="H140" s="208"/>
      <c r="I140" s="210"/>
      <c r="J140" s="211"/>
    </row>
    <row r="141" spans="1:10" s="200" customFormat="1" x14ac:dyDescent="0.4">
      <c r="A141" s="204"/>
      <c r="B141" s="205"/>
      <c r="C141" s="206"/>
      <c r="D141" s="207"/>
      <c r="E141" s="208"/>
      <c r="F141" s="209"/>
      <c r="G141" s="209"/>
      <c r="H141" s="208"/>
      <c r="I141" s="210"/>
      <c r="J141" s="211"/>
    </row>
    <row r="142" spans="1:10" s="200" customFormat="1" x14ac:dyDescent="0.4">
      <c r="A142" s="204"/>
      <c r="B142" s="205"/>
      <c r="C142" s="206"/>
      <c r="D142" s="207"/>
      <c r="E142" s="208"/>
      <c r="F142" s="209"/>
      <c r="G142" s="209"/>
      <c r="H142" s="208"/>
      <c r="I142" s="210"/>
      <c r="J142" s="211"/>
    </row>
    <row r="143" spans="1:10" s="200" customFormat="1" x14ac:dyDescent="0.4">
      <c r="A143" s="204"/>
      <c r="B143" s="205"/>
      <c r="C143" s="206"/>
      <c r="D143" s="207"/>
      <c r="E143" s="208"/>
      <c r="F143" s="209"/>
      <c r="G143" s="209"/>
      <c r="H143" s="208"/>
      <c r="I143" s="210"/>
      <c r="J143" s="211"/>
    </row>
    <row r="144" spans="1:10" s="200" customFormat="1" x14ac:dyDescent="0.4">
      <c r="A144" s="204"/>
      <c r="B144" s="205"/>
      <c r="C144" s="206"/>
      <c r="D144" s="207"/>
      <c r="E144" s="208"/>
      <c r="F144" s="209"/>
      <c r="G144" s="209"/>
      <c r="H144" s="208"/>
      <c r="I144" s="210"/>
      <c r="J144" s="211"/>
    </row>
    <row r="145" spans="1:10" s="200" customFormat="1" x14ac:dyDescent="0.4">
      <c r="A145" s="204"/>
      <c r="B145" s="205"/>
      <c r="C145" s="206"/>
      <c r="D145" s="207"/>
      <c r="E145" s="208"/>
      <c r="F145" s="209"/>
      <c r="G145" s="209"/>
      <c r="H145" s="208"/>
      <c r="I145" s="210"/>
      <c r="J145" s="211"/>
    </row>
    <row r="146" spans="1:10" s="200" customFormat="1" x14ac:dyDescent="0.4">
      <c r="A146" s="204"/>
      <c r="B146" s="205"/>
      <c r="C146" s="206"/>
      <c r="D146" s="207"/>
      <c r="E146" s="208"/>
      <c r="F146" s="209"/>
      <c r="G146" s="209"/>
      <c r="H146" s="208"/>
      <c r="I146" s="210"/>
      <c r="J146" s="211"/>
    </row>
    <row r="147" spans="1:10" s="200" customFormat="1" x14ac:dyDescent="0.4">
      <c r="A147" s="204"/>
      <c r="B147" s="205"/>
      <c r="C147" s="206"/>
      <c r="D147" s="207"/>
      <c r="E147" s="208"/>
      <c r="F147" s="209"/>
      <c r="G147" s="209"/>
      <c r="H147" s="208"/>
      <c r="I147" s="210"/>
      <c r="J147" s="211"/>
    </row>
    <row r="148" spans="1:10" s="200" customFormat="1" x14ac:dyDescent="0.4">
      <c r="A148" s="204"/>
      <c r="B148" s="205"/>
      <c r="C148" s="206"/>
      <c r="D148" s="207"/>
      <c r="E148" s="208"/>
      <c r="F148" s="209"/>
      <c r="G148" s="209"/>
      <c r="H148" s="208"/>
      <c r="I148" s="210"/>
      <c r="J148" s="211"/>
    </row>
    <row r="149" spans="1:10" s="200" customFormat="1" x14ac:dyDescent="0.4">
      <c r="A149" s="204"/>
      <c r="B149" s="205"/>
      <c r="C149" s="206"/>
      <c r="D149" s="207"/>
      <c r="E149" s="208"/>
      <c r="F149" s="209"/>
      <c r="G149" s="209"/>
      <c r="H149" s="208"/>
      <c r="I149" s="210"/>
      <c r="J149" s="211"/>
    </row>
    <row r="150" spans="1:10" s="200" customFormat="1" x14ac:dyDescent="0.4">
      <c r="A150" s="204"/>
      <c r="B150" s="205"/>
      <c r="C150" s="206"/>
      <c r="D150" s="207"/>
      <c r="E150" s="208"/>
      <c r="F150" s="209"/>
      <c r="G150" s="209"/>
      <c r="H150" s="208"/>
      <c r="I150" s="210"/>
      <c r="J150" s="211"/>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sheetData>
  <sheetProtection password="CE14" sheet="1" objects="1" scenarios="1" formatCells="0" formatColumns="0" formatRows="0"/>
  <conditionalFormatting sqref="D2">
    <cfRule type="dataBar" priority="1305">
      <dataBar>
        <cfvo type="num" val="0.1"/>
        <cfvo type="num" val="1"/>
        <color theme="9" tint="0.39997558519241921"/>
      </dataBar>
      <extLst>
        <ext xmlns:x14="http://schemas.microsoft.com/office/spreadsheetml/2009/9/main" uri="{B025F937-C7B1-47D3-B67F-A62EFF666E3E}">
          <x14:id>{EA30B70C-78C4-4BE5-A851-A97B1A6D2DAC}</x14:id>
        </ext>
      </extLst>
    </cfRule>
  </conditionalFormatting>
  <conditionalFormatting sqref="D11">
    <cfRule type="expression" dxfId="229" priority="1141">
      <formula>AND(A11&lt;&gt;1,ISNUMBER(B11),ISNUMBER(C11))</formula>
    </cfRule>
  </conditionalFormatting>
  <conditionalFormatting sqref="D10">
    <cfRule type="expression" dxfId="228" priority="1137">
      <formula>AND(A10&lt;&gt;1,ISNUMBER(B10),OR(ISNUMBER(C10),C10="PG"))</formula>
    </cfRule>
  </conditionalFormatting>
  <conditionalFormatting sqref="D12:D27">
    <cfRule type="expression" dxfId="227" priority="631">
      <formula>AND(A12&lt;&gt;1,ISNUMBER(B12),ISNUMBER(C12))</formula>
    </cfRule>
  </conditionalFormatting>
  <conditionalFormatting sqref="D32:D39">
    <cfRule type="expression" dxfId="226" priority="629">
      <formula>AND(A32&lt;&gt;1,ISNUMBER(B32),ISNUMBER(C32))</formula>
    </cfRule>
  </conditionalFormatting>
  <conditionalFormatting sqref="D31">
    <cfRule type="expression" dxfId="225" priority="895">
      <formula>AND(A31&lt;&gt;1,ISNUMBER(B31),OR(ISNUMBER(C31),C31="PG"))</formula>
    </cfRule>
  </conditionalFormatting>
  <conditionalFormatting sqref="D45">
    <cfRule type="expression" dxfId="224" priority="893">
      <formula>AND(A45&lt;&gt;1,ISNUMBER(B45),OR(ISNUMBER(C45),C45="PG"))</formula>
    </cfRule>
  </conditionalFormatting>
  <conditionalFormatting sqref="D60">
    <cfRule type="expression" dxfId="223" priority="891">
      <formula>AND(A60&lt;&gt;1,ISNUMBER(B60),OR(ISNUMBER(C60),C60="PG"))</formula>
    </cfRule>
  </conditionalFormatting>
  <conditionalFormatting sqref="D78">
    <cfRule type="expression" dxfId="222" priority="889">
      <formula>AND(A78&lt;&gt;1,ISNUMBER(B78),OR(ISNUMBER(C78),C78="PG"))</formula>
    </cfRule>
  </conditionalFormatting>
  <conditionalFormatting sqref="D99">
    <cfRule type="expression" dxfId="221" priority="887">
      <formula>AND(A99&lt;&gt;1,ISNUMBER(B99),OR(ISNUMBER(C99),C99="PG"))</formula>
    </cfRule>
  </conditionalFormatting>
  <conditionalFormatting sqref="D46:D56">
    <cfRule type="expression" dxfId="220" priority="627">
      <formula>AND(A46&lt;&gt;1,ISNUMBER(B46),ISNUMBER(C46))</formula>
    </cfRule>
  </conditionalFormatting>
  <conditionalFormatting sqref="D61:D72">
    <cfRule type="expression" dxfId="219" priority="625">
      <formula>AND(A61&lt;&gt;1,ISNUMBER(B61),ISNUMBER(C61))</formula>
    </cfRule>
  </conditionalFormatting>
  <conditionalFormatting sqref="D79:D95">
    <cfRule type="expression" dxfId="218" priority="623">
      <formula>AND(A79&lt;&gt;1,ISNUMBER(B79),ISNUMBER(C79))</formula>
    </cfRule>
  </conditionalFormatting>
  <conditionalFormatting sqref="D100:D111">
    <cfRule type="expression" dxfId="217" priority="619">
      <formula>AND(A100&lt;&gt;1,ISNUMBER(B100),ISNUMBER(C100))</formula>
    </cfRule>
  </conditionalFormatting>
  <conditionalFormatting sqref="F10">
    <cfRule type="expression" dxfId="216" priority="504">
      <formula>AND(A10=1,E10="S", NOT(ISBLANK(F10)))</formula>
    </cfRule>
  </conditionalFormatting>
  <conditionalFormatting sqref="F60">
    <cfRule type="expression" dxfId="215" priority="109">
      <formula>AND(A60=1,E60="S", NOT(ISBLANK(F60)))</formula>
    </cfRule>
  </conditionalFormatting>
  <conditionalFormatting sqref="F78">
    <cfRule type="expression" dxfId="214" priority="108">
      <formula>AND(A78=1,E78="S", NOT(ISBLANK(F78)))</formula>
    </cfRule>
  </conditionalFormatting>
  <conditionalFormatting sqref="F31">
    <cfRule type="expression" dxfId="213" priority="111">
      <formula>AND(A31=1,E31="S", NOT(ISBLANK(F31)))</formula>
    </cfRule>
  </conditionalFormatting>
  <conditionalFormatting sqref="F45">
    <cfRule type="expression" dxfId="212" priority="110">
      <formula>AND(A45=1,E45="S", NOT(ISBLANK(F45)))</formula>
    </cfRule>
  </conditionalFormatting>
  <conditionalFormatting sqref="F99">
    <cfRule type="expression" dxfId="211" priority="107">
      <formula>AND(A99=1,E99="S", NOT(ISBLANK(F99)))</formula>
    </cfRule>
  </conditionalFormatting>
  <conditionalFormatting sqref="F11">
    <cfRule type="expression" dxfId="210" priority="57">
      <formula>AND(A11=1,E11="S", NOT(ISBLANK(F11)))</formula>
    </cfRule>
  </conditionalFormatting>
  <conditionalFormatting sqref="F12:F27">
    <cfRule type="expression" dxfId="209" priority="56">
      <formula>AND(A12=1,E12="S", NOT(ISBLANK(F12)))</formula>
    </cfRule>
  </conditionalFormatting>
  <conditionalFormatting sqref="F32:F39">
    <cfRule type="expression" dxfId="208" priority="55">
      <formula>AND(A32=1,E32="S", NOT(ISBLANK(F32)))</formula>
    </cfRule>
  </conditionalFormatting>
  <conditionalFormatting sqref="F46:F56">
    <cfRule type="expression" dxfId="207" priority="54">
      <formula>AND(A46=1,E46="S", NOT(ISBLANK(F46)))</formula>
    </cfRule>
  </conditionalFormatting>
  <conditionalFormatting sqref="F61:F72">
    <cfRule type="expression" dxfId="206" priority="53">
      <formula>AND(A61=1,E61="S", NOT(ISBLANK(F61)))</formula>
    </cfRule>
  </conditionalFormatting>
  <conditionalFormatting sqref="F79:F95">
    <cfRule type="expression" dxfId="205" priority="52">
      <formula>AND(A79=1,E79="S", NOT(ISBLANK(F79)))</formula>
    </cfRule>
  </conditionalFormatting>
  <conditionalFormatting sqref="F100:F111">
    <cfRule type="expression" dxfId="204" priority="51">
      <formula>AND(A100=1,E100="S", NOT(ISBLANK(F100)))</formula>
    </cfRule>
  </conditionalFormatting>
  <dataValidations disablePrompts="1" count="1">
    <dataValidation type="list" allowBlank="1" showDropDown="1" showInputMessage="1" showErrorMessage="1" error="opção inválida!" sqref="H10:H27 E10:E27 E31:E39 E45:E56 H60:H72 H78:H95 H99:H111 H31:H39 H45:H56 E60:E72 E78:E95 E99:E111">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EA30B70C-78C4-4BE5-A851-A97B1A6D2DAC}">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96"/>
  <sheetViews>
    <sheetView zoomScale="80" zoomScaleNormal="80" workbookViewId="0">
      <selection activeCell="E10" sqref="E10"/>
    </sheetView>
  </sheetViews>
  <sheetFormatPr defaultRowHeight="20.6" x14ac:dyDescent="0.4"/>
  <cols>
    <col min="1" max="1" width="2.3046875" style="27" customWidth="1"/>
    <col min="2" max="2" width="2.3046875" style="1" customWidth="1"/>
    <col min="3" max="3" width="2.3046875" style="7" customWidth="1"/>
    <col min="4" max="4" width="50.765625" style="3" customWidth="1"/>
    <col min="5" max="5" width="5.69140625" style="126" customWidth="1"/>
    <col min="6" max="6" width="43.765625" style="6" customWidth="1"/>
    <col min="7" max="7" width="0.765625" style="148" customWidth="1"/>
    <col min="8" max="8" width="4.61328125" style="126" customWidth="1"/>
    <col min="9" max="9" width="0.921875" style="149" customWidth="1"/>
    <col min="10" max="10" width="46.3046875" style="35" customWidth="1"/>
    <col min="11" max="29" width="9.23046875" style="200"/>
  </cols>
  <sheetData>
    <row r="1" spans="1:29" ht="17.149999999999999" customHeight="1" x14ac:dyDescent="0.4">
      <c r="C1" s="17"/>
      <c r="D1" s="9" t="s">
        <v>790</v>
      </c>
      <c r="F1" s="19"/>
      <c r="G1" s="136"/>
      <c r="H1" s="127"/>
      <c r="I1" s="137"/>
      <c r="J1" s="156"/>
    </row>
    <row r="2" spans="1:29" ht="18" customHeight="1" x14ac:dyDescent="0.4">
      <c r="B2" s="29" t="s">
        <v>792</v>
      </c>
      <c r="C2" s="29" t="s">
        <v>793</v>
      </c>
      <c r="D2" s="157">
        <f>IF(SUM(A3:A150)&lt;=0,0,COUNTIF(E3:E150,"*")/SUM(A3:A150))</f>
        <v>0</v>
      </c>
      <c r="E2" s="153" t="s">
        <v>828</v>
      </c>
      <c r="F2" s="152" t="s">
        <v>829</v>
      </c>
      <c r="G2" s="137"/>
      <c r="H2" s="155" t="s">
        <v>820</v>
      </c>
      <c r="I2" s="137"/>
      <c r="J2" s="36" t="s">
        <v>821</v>
      </c>
    </row>
    <row r="3" spans="1:29" ht="15.9" x14ac:dyDescent="0.45">
      <c r="A3" s="72" t="str">
        <f>IF(  AND(ISNUMBER(B3),OR(ISNUMBER(C3),C3="PG")),IF(IF(Capa!$B$4="B",0,Capa!$B$4)&gt;=B3,1,0),"")</f>
        <v/>
      </c>
      <c r="B3" s="73" t="str">
        <f t="shared" ref="B3:B6" si="0">IF(ISBLANK(C3),"",IF(ISERR(SEARCH(C3&amp;"\","&lt;B&gt;\&lt;1&gt;\&lt;2&gt;\&lt;3&gt;\")),IF(AND(NOT(ISBLANK(B2)),B2&lt;=3),B2,""),
IF(SEARCH(C3&amp;"\","&lt;B&gt;\&lt;1&gt;\&lt;2&gt;\&lt;3&gt;\")=1,0,IF(SEARCH(C3&amp;"\","&lt;B&gt;\&lt;1&gt;\&lt;2&gt;\&lt;3&gt;\")=5,1,IF(SEARCH(C3&amp;"\","&lt;B&gt;\&lt;1&gt;\&lt;2&gt;\&lt;3&gt;\")=9,2,IF(SEARCH(C3&amp;"\","&lt;B&gt;\&lt;1&gt;\&lt;2&gt;\&lt;3&gt;\")=13,3,""))))))</f>
        <v/>
      </c>
      <c r="C3" s="64"/>
      <c r="D3" s="74" t="s">
        <v>82</v>
      </c>
      <c r="E3" s="160">
        <f>IF(COUNTIFS($A5:$A150,"&gt;0",$C5:$C150,"&gt;0")&gt;0,(COUNTIFS($A5:$A150,"&gt;0",$C5:$C150,"&gt;0",E5:E150,"=S")+COUNTIFS($A5:$A150,"&gt;0",$C5:$C150,"&gt;0",E5:E150,"=N",F5:F150,"*"))/COUNTIFS($A5:$A150,"&gt;0",$C5:$C150,"&gt;0"),0)</f>
        <v>0</v>
      </c>
      <c r="F3" s="65"/>
      <c r="G3" s="144"/>
      <c r="H3" s="160">
        <f>IF(COUNTIFS($A5:$A150,"&gt;0",$C5:$C150,"&gt;0")&gt;0,(COUNTIFS($A5:$A150,"&gt;0",$C5:$C150,"&gt;0",E5:E150,"=S")+COUNTIFS($A5:$A150,"&gt;0",$C5:$C150,"&gt;0",E5:E150,"=N",F5:F150,"*",H5:H150,"=S"))/COUNTIFS($A5:$A150,"&gt;0",$C5:$C150,"&gt;0"),0)</f>
        <v>0</v>
      </c>
      <c r="I3" s="138"/>
      <c r="J3" s="66"/>
    </row>
    <row r="4" spans="1:29" ht="26.15" x14ac:dyDescent="0.4">
      <c r="A4" s="72" t="str">
        <f>IF(  AND(ISNUMBER(B4),OR(ISNUMBER(C4),C4="PG")),IF(IF(Capa!$B$4="B",0,Capa!$B$4)&gt;=B4,1,0),"")</f>
        <v/>
      </c>
      <c r="B4" s="26" t="str">
        <f t="shared" si="0"/>
        <v/>
      </c>
      <c r="C4" s="24"/>
      <c r="D4" s="5" t="s">
        <v>83</v>
      </c>
      <c r="E4" s="160"/>
      <c r="F4" s="47"/>
      <c r="G4" s="139"/>
      <c r="H4" s="160"/>
      <c r="I4" s="105"/>
      <c r="J4" s="47"/>
    </row>
    <row r="5" spans="1:29" s="4" customFormat="1" ht="5.6" customHeight="1" x14ac:dyDescent="0.4">
      <c r="A5" s="72" t="str">
        <f>IF(  AND(ISNUMBER(B5),OR(ISNUMBER(C5),C5="PG")),IF(IF(Capa!$B$4="B",0,Capa!$B$4)&gt;=B5,1,0),"")</f>
        <v/>
      </c>
      <c r="B5" s="100" t="str">
        <f t="shared" si="0"/>
        <v/>
      </c>
      <c r="C5" s="101"/>
      <c r="D5" s="104"/>
      <c r="E5" s="111"/>
      <c r="F5" s="103"/>
      <c r="G5" s="105"/>
      <c r="H5" s="108"/>
      <c r="I5" s="105"/>
      <c r="J5" s="106"/>
      <c r="K5" s="201"/>
      <c r="L5" s="201"/>
      <c r="M5" s="201"/>
      <c r="N5" s="201"/>
      <c r="O5" s="201"/>
      <c r="P5" s="201"/>
      <c r="Q5" s="201"/>
      <c r="R5" s="201"/>
      <c r="S5" s="201"/>
      <c r="T5" s="201"/>
      <c r="U5" s="201"/>
      <c r="V5" s="201"/>
      <c r="W5" s="201"/>
      <c r="X5" s="201"/>
      <c r="Y5" s="201"/>
      <c r="Z5" s="201"/>
      <c r="AA5" s="201"/>
      <c r="AB5" s="201"/>
      <c r="AC5" s="201"/>
    </row>
    <row r="6" spans="1:29" ht="26.15" customHeight="1" x14ac:dyDescent="0.4">
      <c r="A6" s="72" t="str">
        <f>IF(  AND(ISNUMBER(B6),OR(ISNUMBER(C6),C6="PG")),IF(IF(Capa!$B$4="B",0,Capa!$B$4)&gt;=B6,1,0),"")</f>
        <v/>
      </c>
      <c r="B6" s="161" t="str">
        <f t="shared" si="0"/>
        <v/>
      </c>
      <c r="C6" s="75"/>
      <c r="D6" s="78" t="s">
        <v>84</v>
      </c>
      <c r="E6" s="160">
        <f>IF(COUNTIFS($A7:$A40,"&gt;0",$C7:$C40,"&gt;0")&gt;0,(COUNTIFS($A7:$A40,"&gt;0",$C7:$C40,"&gt;0",E7:E40,"=S")+COUNTIFS($A7:$A40,"&gt;0",$C7:$C40,"&gt;0",E7:E40,"=N",F7:F40,"*"))/COUNTIFS($A7:$A40,"&gt;0",$C7:$C40,"&gt;0"),0)</f>
        <v>0</v>
      </c>
      <c r="F6" s="65"/>
      <c r="G6" s="144"/>
      <c r="H6" s="160">
        <f>IF(COUNTIFS($A7:$A40,"&gt;0",$C7:$C40,"&gt;0")&gt;0,(COUNTIFS($A7:$A40,"&gt;0",$C7:$C40,"&gt;0",E7:E40,"=S")+COUNTIFS($A7:$A40,"&gt;0",$C7:$C40,"&gt;0",E7:E40,"=N",F7:F40,"*",H7:H40,"=S"))/COUNTIFS($A7:$A40,"&gt;0",$C7:$C40,"&gt;0"),0)</f>
        <v>0</v>
      </c>
      <c r="I6" s="144"/>
      <c r="J6" s="79"/>
    </row>
    <row r="7" spans="1:29" ht="9.4499999999999993" customHeight="1" x14ac:dyDescent="0.4">
      <c r="A7" s="72" t="str">
        <f>IF(  AND(ISNUMBER(B7),OR(ISNUMBER(C7),C7="PG")),IF(IF(Capa!$B$4="B",0,Capa!$B$4)&gt;=B7,1,0),"")</f>
        <v/>
      </c>
      <c r="B7" s="86" t="str">
        <f t="shared" ref="B7:B27" si="1">IF(ISBLANK(C7),"",IF(ISERR(SEARCH(C7&amp;"\","&lt;B&gt;\&lt;1&gt;\&lt;2&gt;\&lt;3&gt;\")),IF(AND(NOT(ISBLANK(B6)),B6&lt;=3),B6,""),
IF(SEARCH(C7&amp;"\","&lt;B&gt;\&lt;1&gt;\&lt;2&gt;\&lt;3&gt;\")=1,0,IF(SEARCH(C7&amp;"\","&lt;B&gt;\&lt;1&gt;\&lt;2&gt;\&lt;3&gt;\")=5,1,IF(SEARCH(C7&amp;"\","&lt;B&gt;\&lt;1&gt;\&lt;2&gt;\&lt;3&gt;\")=9,2,IF(SEARCH(C7&amp;"\","&lt;B&gt;\&lt;1&gt;\&lt;2&gt;\&lt;3&gt;\")=13,3,""))))))</f>
        <v/>
      </c>
      <c r="C7" s="87"/>
      <c r="D7" s="88"/>
      <c r="E7" s="120"/>
      <c r="F7" s="30"/>
      <c r="G7" s="145"/>
      <c r="H7" s="120"/>
      <c r="I7" s="137"/>
      <c r="J7" s="52"/>
    </row>
    <row r="8" spans="1:29" x14ac:dyDescent="0.4">
      <c r="A8" s="72" t="str">
        <f>IF(  AND(ISNUMBER(B8),OR(ISNUMBER(C8),C8="PG")),IF(IF(Capa!$B$4="B",0,Capa!$B$4)&gt;=B8,1,0),"")</f>
        <v/>
      </c>
      <c r="B8" s="63" t="str">
        <f t="shared" si="1"/>
        <v/>
      </c>
      <c r="C8" s="75"/>
      <c r="D8" s="78" t="s">
        <v>85</v>
      </c>
      <c r="E8" s="110"/>
      <c r="F8" s="65"/>
      <c r="G8" s="144"/>
      <c r="H8" s="110"/>
      <c r="I8" s="144"/>
      <c r="J8" s="79"/>
    </row>
    <row r="9" spans="1:29" ht="9" customHeight="1" x14ac:dyDescent="0.4">
      <c r="A9" s="72" t="str">
        <f>IF(  AND(ISNUMBER(B9),OR(ISNUMBER(C9),C9="PG")),IF(IF(Capa!$B$4="B",0,Capa!$B$4)&gt;=B9,1,0),"")</f>
        <v/>
      </c>
      <c r="B9" s="82">
        <f t="shared" si="1"/>
        <v>0</v>
      </c>
      <c r="C9" s="83" t="s">
        <v>4</v>
      </c>
      <c r="D9" s="42"/>
      <c r="E9" s="119"/>
      <c r="F9" s="43"/>
      <c r="G9" s="145"/>
      <c r="H9" s="122"/>
      <c r="I9" s="137"/>
      <c r="J9" s="44"/>
    </row>
    <row r="10" spans="1:29" ht="51.9" x14ac:dyDescent="0.4">
      <c r="A10" s="72">
        <f>IF(  AND(ISNUMBER(B10),OR(ISNUMBER(C10),C10="PG")),IF(IF(Capa!$B$4="B",0,Capa!$B$4)&gt;=B10,1,0),"")</f>
        <v>1</v>
      </c>
      <c r="B10" s="26">
        <f t="shared" si="1"/>
        <v>0</v>
      </c>
      <c r="C10" s="25" t="s">
        <v>791</v>
      </c>
      <c r="D10" s="58" t="s">
        <v>86</v>
      </c>
      <c r="E10" s="151"/>
      <c r="F10" s="135"/>
      <c r="G10" s="143"/>
      <c r="H10" s="124"/>
      <c r="I10" s="137"/>
      <c r="J10" s="45"/>
    </row>
    <row r="11" spans="1:29" ht="29.15" x14ac:dyDescent="0.4">
      <c r="A11" s="72">
        <f>IF(  AND(ISNUMBER(B11),OR(ISNUMBER(C11),C11="PG")),IF(IF(Capa!$B$4="B",0,Capa!$B$4)&gt;=B11,1,0),"")</f>
        <v>1</v>
      </c>
      <c r="B11" s="26">
        <f t="shared" si="1"/>
        <v>0</v>
      </c>
      <c r="C11" s="25">
        <v>62</v>
      </c>
      <c r="D11" s="50" t="s">
        <v>87</v>
      </c>
      <c r="E11" s="151"/>
      <c r="F11" s="135"/>
      <c r="G11" s="143"/>
      <c r="H11" s="124"/>
      <c r="I11" s="137"/>
      <c r="J11" s="45"/>
    </row>
    <row r="12" spans="1:29" ht="58.3" x14ac:dyDescent="0.4">
      <c r="A12" s="72">
        <f>IF(  AND(ISNUMBER(B12),OR(ISNUMBER(C12),C12="PG")),IF(IF(Capa!$B$4="B",0,Capa!$B$4)&gt;=B12,1,0),"")</f>
        <v>1</v>
      </c>
      <c r="B12" s="26">
        <f t="shared" si="1"/>
        <v>0</v>
      </c>
      <c r="C12" s="25">
        <v>63</v>
      </c>
      <c r="D12" s="50" t="s">
        <v>88</v>
      </c>
      <c r="E12" s="151"/>
      <c r="F12" s="135"/>
      <c r="G12" s="143"/>
      <c r="H12" s="124"/>
      <c r="I12" s="137"/>
      <c r="J12" s="45"/>
    </row>
    <row r="13" spans="1:29" ht="10.75" customHeight="1" x14ac:dyDescent="0.4">
      <c r="A13" s="72" t="str">
        <f>IF(  AND(ISNUMBER(B13),OR(ISNUMBER(C13),C13="PG")),IF(IF(Capa!$B$4="B",0,Capa!$B$4)&gt;=B13,1,0),"")</f>
        <v/>
      </c>
      <c r="B13" s="26">
        <f t="shared" si="1"/>
        <v>1</v>
      </c>
      <c r="C13" s="25" t="s">
        <v>9</v>
      </c>
      <c r="D13" s="50"/>
      <c r="E13" s="151"/>
      <c r="F13" s="135"/>
      <c r="G13" s="143"/>
      <c r="H13" s="124"/>
      <c r="I13" s="137"/>
      <c r="J13" s="45"/>
    </row>
    <row r="14" spans="1:29" ht="29.15" x14ac:dyDescent="0.4">
      <c r="A14" s="72">
        <f>IF(  AND(ISNUMBER(B14),OR(ISNUMBER(C14),C14="PG")),IF(IF(Capa!$B$4="B",0,Capa!$B$4)&gt;=B14,1,0),"")</f>
        <v>0</v>
      </c>
      <c r="B14" s="26">
        <f t="shared" si="1"/>
        <v>1</v>
      </c>
      <c r="C14" s="25">
        <v>64</v>
      </c>
      <c r="D14" s="50" t="s">
        <v>89</v>
      </c>
      <c r="E14" s="151"/>
      <c r="F14" s="135"/>
      <c r="G14" s="143"/>
      <c r="H14" s="124"/>
      <c r="I14" s="137"/>
      <c r="J14" s="45"/>
    </row>
    <row r="15" spans="1:29" ht="7.3" customHeight="1" x14ac:dyDescent="0.4">
      <c r="A15" s="72" t="str">
        <f>IF(  AND(ISNUMBER(B15),OR(ISNUMBER(C15),C15="PG")),IF(IF(Capa!$B$4="B",0,Capa!$B$4)&gt;=B15,1,0),"")</f>
        <v/>
      </c>
      <c r="B15" s="26">
        <f t="shared" si="1"/>
        <v>2</v>
      </c>
      <c r="C15" s="25" t="s">
        <v>12</v>
      </c>
      <c r="D15" s="50"/>
      <c r="E15" s="151"/>
      <c r="F15" s="135"/>
      <c r="G15" s="143"/>
      <c r="H15" s="124"/>
      <c r="I15" s="137"/>
      <c r="J15" s="45"/>
    </row>
    <row r="16" spans="1:29" ht="29.15" x14ac:dyDescent="0.4">
      <c r="A16" s="72">
        <f>IF(  AND(ISNUMBER(B16),OR(ISNUMBER(C16),C16="PG")),IF(IF(Capa!$B$4="B",0,Capa!$B$4)&gt;=B16,1,0),"")</f>
        <v>0</v>
      </c>
      <c r="B16" s="26">
        <f t="shared" si="1"/>
        <v>2</v>
      </c>
      <c r="C16" s="25">
        <v>65</v>
      </c>
      <c r="D16" s="50" t="s">
        <v>90</v>
      </c>
      <c r="E16" s="151"/>
      <c r="F16" s="135"/>
      <c r="G16" s="143"/>
      <c r="H16" s="124"/>
      <c r="I16" s="137"/>
      <c r="J16" s="45"/>
    </row>
    <row r="17" spans="1:10" ht="43.75" x14ac:dyDescent="0.4">
      <c r="A17" s="72">
        <f>IF(  AND(ISNUMBER(B17),OR(ISNUMBER(C17),C17="PG")),IF(IF(Capa!$B$4="B",0,Capa!$B$4)&gt;=B17,1,0),"")</f>
        <v>0</v>
      </c>
      <c r="B17" s="26">
        <f t="shared" si="1"/>
        <v>2</v>
      </c>
      <c r="C17" s="25">
        <v>66</v>
      </c>
      <c r="D17" s="50" t="s">
        <v>91</v>
      </c>
      <c r="E17" s="151"/>
      <c r="F17" s="135"/>
      <c r="G17" s="143"/>
      <c r="H17" s="124"/>
      <c r="I17" s="137"/>
      <c r="J17" s="45"/>
    </row>
    <row r="18" spans="1:10" ht="43.75" x14ac:dyDescent="0.4">
      <c r="A18" s="72">
        <f>IF(  AND(ISNUMBER(B18),OR(ISNUMBER(C18),C18="PG")),IF(IF(Capa!$B$4="B",0,Capa!$B$4)&gt;=B18,1,0),"")</f>
        <v>0</v>
      </c>
      <c r="B18" s="26">
        <f t="shared" si="1"/>
        <v>2</v>
      </c>
      <c r="C18" s="25">
        <v>67</v>
      </c>
      <c r="D18" s="50" t="s">
        <v>92</v>
      </c>
      <c r="E18" s="151"/>
      <c r="F18" s="135"/>
      <c r="G18" s="143"/>
      <c r="H18" s="124"/>
      <c r="I18" s="137"/>
      <c r="J18" s="45"/>
    </row>
    <row r="19" spans="1:10" ht="7.3" customHeight="1" x14ac:dyDescent="0.4">
      <c r="A19" s="72" t="str">
        <f>IF(  AND(ISNUMBER(B19),OR(ISNUMBER(C19),C19="PG")),IF(IF(Capa!$B$4="B",0,Capa!$B$4)&gt;=B19,1,0),"")</f>
        <v/>
      </c>
      <c r="B19" s="26">
        <f t="shared" si="1"/>
        <v>3</v>
      </c>
      <c r="C19" s="25" t="s">
        <v>17</v>
      </c>
      <c r="D19" s="50"/>
      <c r="E19" s="151"/>
      <c r="F19" s="135"/>
      <c r="G19" s="143"/>
      <c r="H19" s="124"/>
      <c r="I19" s="137"/>
      <c r="J19" s="45"/>
    </row>
    <row r="20" spans="1:10" ht="29.15" x14ac:dyDescent="0.4">
      <c r="A20" s="72">
        <f>IF(  AND(ISNUMBER(B20),OR(ISNUMBER(C20),C20="PG")),IF(IF(Capa!$B$4="B",0,Capa!$B$4)&gt;=B20,1,0),"")</f>
        <v>0</v>
      </c>
      <c r="B20" s="26">
        <f t="shared" si="1"/>
        <v>3</v>
      </c>
      <c r="C20" s="25">
        <v>68</v>
      </c>
      <c r="D20" s="50" t="s">
        <v>93</v>
      </c>
      <c r="E20" s="151"/>
      <c r="F20" s="135"/>
      <c r="G20" s="143"/>
      <c r="H20" s="124"/>
      <c r="I20" s="137"/>
      <c r="J20" s="45"/>
    </row>
    <row r="21" spans="1:10" ht="43.75" x14ac:dyDescent="0.4">
      <c r="A21" s="72">
        <f>IF(  AND(ISNUMBER(B21),OR(ISNUMBER(C21),C21="PG")),IF(IF(Capa!$B$4="B",0,Capa!$B$4)&gt;=B21,1,0),"")</f>
        <v>0</v>
      </c>
      <c r="B21" s="26">
        <f t="shared" si="1"/>
        <v>3</v>
      </c>
      <c r="C21" s="25">
        <v>69</v>
      </c>
      <c r="D21" s="50" t="s">
        <v>94</v>
      </c>
      <c r="E21" s="151"/>
      <c r="F21" s="135"/>
      <c r="G21" s="143"/>
      <c r="H21" s="124"/>
      <c r="I21" s="137"/>
      <c r="J21" s="45"/>
    </row>
    <row r="22" spans="1:10" ht="12" customHeight="1" x14ac:dyDescent="0.4">
      <c r="A22" s="72" t="str">
        <f>IF(  AND(ISNUMBER(B22),OR(ISNUMBER(C22),C22="PG")),IF(IF(Capa!$B$4="B",0,Capa!$B$4)&gt;=B22,1,0),"")</f>
        <v/>
      </c>
      <c r="B22" s="26" t="str">
        <f t="shared" si="1"/>
        <v/>
      </c>
      <c r="C22" s="25"/>
      <c r="D22" s="41"/>
      <c r="E22" s="118"/>
      <c r="F22" s="55"/>
      <c r="G22" s="145"/>
      <c r="H22" s="118"/>
      <c r="I22" s="137"/>
      <c r="J22" s="34"/>
    </row>
    <row r="23" spans="1:10" x14ac:dyDescent="0.4">
      <c r="A23" s="72" t="str">
        <f>IF(  AND(ISNUMBER(B23),OR(ISNUMBER(C23),C23="PG")),IF(IF(Capa!$B$4="B",0,Capa!$B$4)&gt;=B23,1,0),"")</f>
        <v/>
      </c>
      <c r="B23" s="63" t="str">
        <f t="shared" si="1"/>
        <v/>
      </c>
      <c r="C23" s="75"/>
      <c r="D23" s="78" t="s">
        <v>95</v>
      </c>
      <c r="E23" s="110"/>
      <c r="F23" s="65"/>
      <c r="G23" s="144"/>
      <c r="H23" s="110"/>
      <c r="I23" s="144"/>
      <c r="J23" s="79"/>
    </row>
    <row r="24" spans="1:10" ht="9.4499999999999993" customHeight="1" x14ac:dyDescent="0.4">
      <c r="A24" s="72" t="str">
        <f>IF(  AND(ISNUMBER(B24),OR(ISNUMBER(C24),C24="PG")),IF(IF(Capa!$B$4="B",0,Capa!$B$4)&gt;=B24,1,0),"")</f>
        <v/>
      </c>
      <c r="B24" s="26">
        <f t="shared" si="1"/>
        <v>0</v>
      </c>
      <c r="C24" s="25" t="s">
        <v>4</v>
      </c>
      <c r="D24" s="42"/>
      <c r="E24" s="119"/>
      <c r="F24" s="43"/>
      <c r="G24" s="145"/>
      <c r="H24" s="122"/>
      <c r="I24" s="137"/>
      <c r="J24" s="44"/>
    </row>
    <row r="25" spans="1:10" ht="64.75" x14ac:dyDescent="0.4">
      <c r="A25" s="72">
        <f>IF(  AND(ISNUMBER(B25),OR(ISNUMBER(C25),C25="PG")),IF(IF(Capa!$B$4="B",0,Capa!$B$4)&gt;=B25,1,0),"")</f>
        <v>1</v>
      </c>
      <c r="B25" s="26">
        <f t="shared" si="1"/>
        <v>0</v>
      </c>
      <c r="C25" s="25" t="s">
        <v>791</v>
      </c>
      <c r="D25" s="58" t="s">
        <v>96</v>
      </c>
      <c r="E25" s="151"/>
      <c r="F25" s="135"/>
      <c r="G25" s="143"/>
      <c r="H25" s="124"/>
      <c r="I25" s="137"/>
      <c r="J25" s="45"/>
    </row>
    <row r="26" spans="1:10" ht="29.15" x14ac:dyDescent="0.4">
      <c r="A26" s="72">
        <f>IF(  AND(ISNUMBER(B26),OR(ISNUMBER(C26),C26="PG")),IF(IF(Capa!$B$4="B",0,Capa!$B$4)&gt;=B26,1,0),"")</f>
        <v>1</v>
      </c>
      <c r="B26" s="26">
        <f t="shared" si="1"/>
        <v>0</v>
      </c>
      <c r="C26" s="25">
        <v>70</v>
      </c>
      <c r="D26" s="50" t="s">
        <v>97</v>
      </c>
      <c r="E26" s="151"/>
      <c r="F26" s="135"/>
      <c r="G26" s="143"/>
      <c r="H26" s="124"/>
      <c r="I26" s="137"/>
      <c r="J26" s="45"/>
    </row>
    <row r="27" spans="1:10" ht="11.15" customHeight="1" x14ac:dyDescent="0.4">
      <c r="A27" s="72" t="str">
        <f>IF(  AND(ISNUMBER(B27),OR(ISNUMBER(C27),C27="PG")),IF(IF(Capa!$B$4="B",0,Capa!$B$4)&gt;=B27,1,0),"")</f>
        <v/>
      </c>
      <c r="B27" s="26">
        <f t="shared" si="1"/>
        <v>1</v>
      </c>
      <c r="C27" s="25" t="s">
        <v>9</v>
      </c>
      <c r="D27" s="50"/>
      <c r="E27" s="151"/>
      <c r="F27" s="135"/>
      <c r="G27" s="143"/>
      <c r="H27" s="124"/>
      <c r="I27" s="137"/>
      <c r="J27" s="45"/>
    </row>
    <row r="28" spans="1:10" ht="58.3" x14ac:dyDescent="0.4">
      <c r="A28" s="72">
        <f>IF(  AND(ISNUMBER(B28),OR(ISNUMBER(C28),C28="PG")),IF(IF(Capa!$B$4="B",0,Capa!$B$4)&gt;=B28,1,0),"")</f>
        <v>0</v>
      </c>
      <c r="B28" s="26">
        <f t="shared" ref="B28:B91" si="2">IF(ISBLANK(C28),"",IF(ISERR(SEARCH(C28&amp;"\","&lt;B&gt;\&lt;1&gt;\&lt;2&gt;\&lt;3&gt;\")),IF(AND(NOT(ISBLANK(B27)),B27&lt;=3),B27,""),
IF(SEARCH(C28&amp;"\","&lt;B&gt;\&lt;1&gt;\&lt;2&gt;\&lt;3&gt;\")=1,0,IF(SEARCH(C28&amp;"\","&lt;B&gt;\&lt;1&gt;\&lt;2&gt;\&lt;3&gt;\")=5,1,IF(SEARCH(C28&amp;"\","&lt;B&gt;\&lt;1&gt;\&lt;2&gt;\&lt;3&gt;\")=9,2,IF(SEARCH(C28&amp;"\","&lt;B&gt;\&lt;1&gt;\&lt;2&gt;\&lt;3&gt;\")=13,3,""))))))</f>
        <v>1</v>
      </c>
      <c r="C28" s="25">
        <v>71</v>
      </c>
      <c r="D28" s="50" t="s">
        <v>98</v>
      </c>
      <c r="E28" s="151"/>
      <c r="F28" s="135"/>
      <c r="G28" s="143"/>
      <c r="H28" s="124"/>
      <c r="I28" s="137"/>
      <c r="J28" s="45"/>
    </row>
    <row r="29" spans="1:10" ht="7.3" customHeight="1" x14ac:dyDescent="0.4">
      <c r="A29" s="72" t="str">
        <f>IF(  AND(ISNUMBER(B29),OR(ISNUMBER(C29),C29="PG")),IF(IF(Capa!$B$4="B",0,Capa!$B$4)&gt;=B29,1,0),"")</f>
        <v/>
      </c>
      <c r="B29" s="26">
        <f t="shared" si="2"/>
        <v>2</v>
      </c>
      <c r="C29" s="25" t="s">
        <v>12</v>
      </c>
      <c r="D29" s="50"/>
      <c r="E29" s="151"/>
      <c r="F29" s="135"/>
      <c r="G29" s="143"/>
      <c r="H29" s="124"/>
      <c r="I29" s="137"/>
      <c r="J29" s="45"/>
    </row>
    <row r="30" spans="1:10" ht="72.900000000000006" x14ac:dyDescent="0.4">
      <c r="A30" s="72">
        <f>IF(  AND(ISNUMBER(B30),OR(ISNUMBER(C30),C30="PG")),IF(IF(Capa!$B$4="B",0,Capa!$B$4)&gt;=B30,1,0),"")</f>
        <v>0</v>
      </c>
      <c r="B30" s="26">
        <f t="shared" si="2"/>
        <v>2</v>
      </c>
      <c r="C30" s="25">
        <v>72</v>
      </c>
      <c r="D30" s="50" t="s">
        <v>99</v>
      </c>
      <c r="E30" s="151"/>
      <c r="F30" s="135"/>
      <c r="G30" s="143"/>
      <c r="H30" s="124"/>
      <c r="I30" s="137"/>
      <c r="J30" s="45"/>
    </row>
    <row r="31" spans="1:10" ht="29.15" x14ac:dyDescent="0.4">
      <c r="A31" s="72">
        <f>IF(  AND(ISNUMBER(B31),OR(ISNUMBER(C31),C31="PG")),IF(IF(Capa!$B$4="B",0,Capa!$B$4)&gt;=B31,1,0),"")</f>
        <v>0</v>
      </c>
      <c r="B31" s="26">
        <f t="shared" si="2"/>
        <v>2</v>
      </c>
      <c r="C31" s="25">
        <v>73</v>
      </c>
      <c r="D31" s="50" t="s">
        <v>100</v>
      </c>
      <c r="E31" s="151"/>
      <c r="F31" s="135"/>
      <c r="G31" s="143"/>
      <c r="H31" s="124"/>
      <c r="I31" s="137"/>
      <c r="J31" s="45"/>
    </row>
    <row r="32" spans="1:10" ht="43.75" x14ac:dyDescent="0.4">
      <c r="A32" s="72">
        <f>IF(  AND(ISNUMBER(B32),OR(ISNUMBER(C32),C32="PG")),IF(IF(Capa!$B$4="B",0,Capa!$B$4)&gt;=B32,1,0),"")</f>
        <v>0</v>
      </c>
      <c r="B32" s="26">
        <f t="shared" si="2"/>
        <v>2</v>
      </c>
      <c r="C32" s="25">
        <v>74</v>
      </c>
      <c r="D32" s="50" t="s">
        <v>101</v>
      </c>
      <c r="E32" s="151"/>
      <c r="F32" s="135"/>
      <c r="G32" s="143"/>
      <c r="H32" s="124"/>
      <c r="I32" s="137"/>
      <c r="J32" s="45"/>
    </row>
    <row r="33" spans="1:10" ht="8.6" customHeight="1" x14ac:dyDescent="0.4">
      <c r="A33" s="72" t="str">
        <f>IF(  AND(ISNUMBER(B33),OR(ISNUMBER(C33),C33="PG")),IF(IF(Capa!$B$4="B",0,Capa!$B$4)&gt;=B33,1,0),"")</f>
        <v/>
      </c>
      <c r="B33" s="26">
        <f t="shared" si="2"/>
        <v>3</v>
      </c>
      <c r="C33" s="25" t="s">
        <v>17</v>
      </c>
      <c r="D33" s="50"/>
      <c r="E33" s="151"/>
      <c r="F33" s="135"/>
      <c r="G33" s="143"/>
      <c r="H33" s="124"/>
      <c r="I33" s="137"/>
      <c r="J33" s="45"/>
    </row>
    <row r="34" spans="1:10" ht="58.3" x14ac:dyDescent="0.4">
      <c r="A34" s="72">
        <f>IF(  AND(ISNUMBER(B34),OR(ISNUMBER(C34),C34="PG")),IF(IF(Capa!$B$4="B",0,Capa!$B$4)&gt;=B34,1,0),"")</f>
        <v>0</v>
      </c>
      <c r="B34" s="26">
        <f t="shared" si="2"/>
        <v>3</v>
      </c>
      <c r="C34" s="25">
        <v>75</v>
      </c>
      <c r="D34" s="50" t="s">
        <v>102</v>
      </c>
      <c r="E34" s="151"/>
      <c r="F34" s="135"/>
      <c r="G34" s="143"/>
      <c r="H34" s="124"/>
      <c r="I34" s="137"/>
      <c r="J34" s="45"/>
    </row>
    <row r="35" spans="1:10" ht="29.15" x14ac:dyDescent="0.4">
      <c r="A35" s="72">
        <f>IF(  AND(ISNUMBER(B35),OR(ISNUMBER(C35),C35="PG")),IF(IF(Capa!$B$4="B",0,Capa!$B$4)&gt;=B35,1,0),"")</f>
        <v>0</v>
      </c>
      <c r="B35" s="26">
        <f t="shared" si="2"/>
        <v>3</v>
      </c>
      <c r="C35" s="25">
        <v>76</v>
      </c>
      <c r="D35" s="50" t="s">
        <v>103</v>
      </c>
      <c r="E35" s="151"/>
      <c r="F35" s="135"/>
      <c r="G35" s="143"/>
      <c r="H35" s="124"/>
      <c r="I35" s="137"/>
      <c r="J35" s="45"/>
    </row>
    <row r="36" spans="1:10" ht="5.15" customHeight="1" x14ac:dyDescent="0.4">
      <c r="A36" s="72" t="str">
        <f>IF(  AND(ISNUMBER(B36),OR(ISNUMBER(C36),C36="PG")),IF(IF(Capa!$B$4="B",0,Capa!$B$4)&gt;=B36,1,0),"")</f>
        <v/>
      </c>
      <c r="B36" s="26" t="str">
        <f t="shared" si="2"/>
        <v/>
      </c>
      <c r="C36" s="25"/>
      <c r="D36" s="41"/>
      <c r="E36" s="118"/>
      <c r="F36" s="55"/>
      <c r="G36" s="145"/>
      <c r="H36" s="118"/>
      <c r="I36" s="137"/>
      <c r="J36" s="34"/>
    </row>
    <row r="37" spans="1:10" x14ac:dyDescent="0.4">
      <c r="A37" s="72" t="str">
        <f>IF(  AND(ISNUMBER(B37),OR(ISNUMBER(C37),C37="PG")),IF(IF(Capa!$B$4="B",0,Capa!$B$4)&gt;=B37,1,0),"")</f>
        <v/>
      </c>
      <c r="B37" s="63" t="str">
        <f t="shared" si="2"/>
        <v/>
      </c>
      <c r="C37" s="75"/>
      <c r="D37" s="78" t="s">
        <v>104</v>
      </c>
      <c r="E37" s="110"/>
      <c r="F37" s="65"/>
      <c r="G37" s="144"/>
      <c r="H37" s="110"/>
      <c r="I37" s="144"/>
      <c r="J37" s="79"/>
    </row>
    <row r="38" spans="1:10" ht="5.15" customHeight="1" x14ac:dyDescent="0.4">
      <c r="A38" s="72" t="str">
        <f>IF(  AND(ISNUMBER(B38),OR(ISNUMBER(C38),C38="PG")),IF(IF(Capa!$B$4="B",0,Capa!$B$4)&gt;=B38,1,0),"")</f>
        <v/>
      </c>
      <c r="B38" s="26">
        <f t="shared" si="2"/>
        <v>0</v>
      </c>
      <c r="C38" s="25" t="s">
        <v>4</v>
      </c>
      <c r="D38" s="42"/>
      <c r="E38" s="119"/>
      <c r="F38" s="43"/>
      <c r="G38" s="145"/>
      <c r="H38" s="119"/>
      <c r="I38" s="137"/>
      <c r="J38" s="44"/>
    </row>
    <row r="39" spans="1:10" ht="51.9" x14ac:dyDescent="0.4">
      <c r="A39" s="72">
        <f>IF(  AND(ISNUMBER(B39),OR(ISNUMBER(C39),C39="PG")),IF(IF(Capa!$B$4="B",0,Capa!$B$4)&gt;=B39,1,0),"")</f>
        <v>1</v>
      </c>
      <c r="B39" s="26">
        <f t="shared" si="2"/>
        <v>0</v>
      </c>
      <c r="C39" s="25" t="s">
        <v>791</v>
      </c>
      <c r="D39" s="58" t="s">
        <v>105</v>
      </c>
      <c r="E39" s="151"/>
      <c r="F39" s="135"/>
      <c r="G39" s="143"/>
      <c r="H39" s="124"/>
      <c r="I39" s="137"/>
      <c r="J39" s="45"/>
    </row>
    <row r="40" spans="1:10" ht="29.15" x14ac:dyDescent="0.4">
      <c r="A40" s="72">
        <f>IF(  AND(ISNUMBER(B40),OR(ISNUMBER(C40),C40="PG")),IF(IF(Capa!$B$4="B",0,Capa!$B$4)&gt;=B40,1,0),"")</f>
        <v>1</v>
      </c>
      <c r="B40" s="26">
        <f t="shared" si="2"/>
        <v>0</v>
      </c>
      <c r="C40" s="25">
        <v>77</v>
      </c>
      <c r="D40" s="50" t="s">
        <v>106</v>
      </c>
      <c r="E40" s="151"/>
      <c r="F40" s="135"/>
      <c r="G40" s="143"/>
      <c r="H40" s="124"/>
      <c r="I40" s="137"/>
      <c r="J40" s="45"/>
    </row>
    <row r="41" spans="1:10" ht="6" customHeight="1" x14ac:dyDescent="0.4">
      <c r="A41" s="72" t="str">
        <f>IF(  AND(ISNUMBER(B41),OR(ISNUMBER(C41),C41="PG")),IF(IF(Capa!$B$4="B",0,Capa!$B$4)&gt;=B41,1,0),"")</f>
        <v/>
      </c>
      <c r="B41" s="26">
        <f t="shared" si="2"/>
        <v>1</v>
      </c>
      <c r="C41" s="25" t="s">
        <v>9</v>
      </c>
      <c r="D41" s="50"/>
      <c r="E41" s="151"/>
      <c r="F41" s="135"/>
      <c r="G41" s="143"/>
      <c r="H41" s="124"/>
      <c r="I41" s="137"/>
      <c r="J41" s="45"/>
    </row>
    <row r="42" spans="1:10" ht="43.75" x14ac:dyDescent="0.4">
      <c r="A42" s="72">
        <f>IF(  AND(ISNUMBER(B42),OR(ISNUMBER(C42),C42="PG")),IF(IF(Capa!$B$4="B",0,Capa!$B$4)&gt;=B42,1,0),"")</f>
        <v>0</v>
      </c>
      <c r="B42" s="26">
        <f t="shared" si="2"/>
        <v>1</v>
      </c>
      <c r="C42" s="25">
        <v>78</v>
      </c>
      <c r="D42" s="50" t="s">
        <v>107</v>
      </c>
      <c r="E42" s="151"/>
      <c r="F42" s="135"/>
      <c r="G42" s="143"/>
      <c r="H42" s="124"/>
      <c r="I42" s="137"/>
      <c r="J42" s="45"/>
    </row>
    <row r="43" spans="1:10" ht="6" customHeight="1" x14ac:dyDescent="0.4">
      <c r="A43" s="72" t="str">
        <f>IF(  AND(ISNUMBER(B43),OR(ISNUMBER(C43),C43="PG")),IF(IF(Capa!$B$4="B",0,Capa!$B$4)&gt;=B43,1,0),"")</f>
        <v/>
      </c>
      <c r="B43" s="26">
        <f t="shared" si="2"/>
        <v>2</v>
      </c>
      <c r="C43" s="25" t="s">
        <v>12</v>
      </c>
      <c r="D43" s="50"/>
      <c r="E43" s="151"/>
      <c r="F43" s="135"/>
      <c r="G43" s="143"/>
      <c r="H43" s="124"/>
      <c r="I43" s="137"/>
      <c r="J43" s="45"/>
    </row>
    <row r="44" spans="1:10" ht="29.15" x14ac:dyDescent="0.4">
      <c r="A44" s="72">
        <f>IF(  AND(ISNUMBER(B44),OR(ISNUMBER(C44),C44="PG")),IF(IF(Capa!$B$4="B",0,Capa!$B$4)&gt;=B44,1,0),"")</f>
        <v>0</v>
      </c>
      <c r="B44" s="26">
        <f t="shared" si="2"/>
        <v>2</v>
      </c>
      <c r="C44" s="25">
        <v>79</v>
      </c>
      <c r="D44" s="50" t="s">
        <v>108</v>
      </c>
      <c r="E44" s="151"/>
      <c r="F44" s="135"/>
      <c r="G44" s="143"/>
      <c r="H44" s="124"/>
      <c r="I44" s="137"/>
      <c r="J44" s="45"/>
    </row>
    <row r="45" spans="1:10" ht="29.15" x14ac:dyDescent="0.4">
      <c r="A45" s="72">
        <f>IF(  AND(ISNUMBER(B45),OR(ISNUMBER(C45),C45="PG")),IF(IF(Capa!$B$4="B",0,Capa!$B$4)&gt;=B45,1,0),"")</f>
        <v>0</v>
      </c>
      <c r="B45" s="26">
        <f t="shared" si="2"/>
        <v>2</v>
      </c>
      <c r="C45" s="25">
        <v>80</v>
      </c>
      <c r="D45" s="50" t="s">
        <v>109</v>
      </c>
      <c r="E45" s="151"/>
      <c r="F45" s="135"/>
      <c r="G45" s="143"/>
      <c r="H45" s="124"/>
      <c r="I45" s="137"/>
      <c r="J45" s="45"/>
    </row>
    <row r="46" spans="1:10" ht="43.75" x14ac:dyDescent="0.4">
      <c r="A46" s="72">
        <f>IF(  AND(ISNUMBER(B46),OR(ISNUMBER(C46),C46="PG")),IF(IF(Capa!$B$4="B",0,Capa!$B$4)&gt;=B46,1,0),"")</f>
        <v>0</v>
      </c>
      <c r="B46" s="26">
        <f t="shared" si="2"/>
        <v>2</v>
      </c>
      <c r="C46" s="25">
        <v>81</v>
      </c>
      <c r="D46" s="50" t="s">
        <v>101</v>
      </c>
      <c r="E46" s="151"/>
      <c r="F46" s="135"/>
      <c r="G46" s="143"/>
      <c r="H46" s="124"/>
      <c r="I46" s="137"/>
      <c r="J46" s="45"/>
    </row>
    <row r="47" spans="1:10" ht="6.9" customHeight="1" x14ac:dyDescent="0.4">
      <c r="A47" s="72" t="str">
        <f>IF(  AND(ISNUMBER(B47),OR(ISNUMBER(C47),C47="PG")),IF(IF(Capa!$B$4="B",0,Capa!$B$4)&gt;=B47,1,0),"")</f>
        <v/>
      </c>
      <c r="B47" s="26">
        <f t="shared" si="2"/>
        <v>3</v>
      </c>
      <c r="C47" s="25" t="s">
        <v>17</v>
      </c>
      <c r="D47" s="50"/>
      <c r="E47" s="151"/>
      <c r="F47" s="135"/>
      <c r="G47" s="143"/>
      <c r="H47" s="124"/>
      <c r="I47" s="137"/>
      <c r="J47" s="45"/>
    </row>
    <row r="48" spans="1:10" ht="87.45" x14ac:dyDescent="0.4">
      <c r="A48" s="72">
        <f>IF(  AND(ISNUMBER(B48),OR(ISNUMBER(C48),C48="PG")),IF(IF(Capa!$B$4="B",0,Capa!$B$4)&gt;=B48,1,0),"")</f>
        <v>0</v>
      </c>
      <c r="B48" s="26">
        <f t="shared" si="2"/>
        <v>3</v>
      </c>
      <c r="C48" s="25">
        <v>82</v>
      </c>
      <c r="D48" s="50" t="s">
        <v>110</v>
      </c>
      <c r="E48" s="151"/>
      <c r="F48" s="135"/>
      <c r="G48" s="143"/>
      <c r="H48" s="124"/>
      <c r="I48" s="137"/>
      <c r="J48" s="45"/>
    </row>
    <row r="49" spans="1:10" ht="29.15" x14ac:dyDescent="0.4">
      <c r="A49" s="72">
        <f>IF(  AND(ISNUMBER(B49),OR(ISNUMBER(C49),C49="PG")),IF(IF(Capa!$B$4="B",0,Capa!$B$4)&gt;=B49,1,0),"")</f>
        <v>0</v>
      </c>
      <c r="B49" s="26">
        <f t="shared" si="2"/>
        <v>3</v>
      </c>
      <c r="C49" s="25">
        <v>83</v>
      </c>
      <c r="D49" s="50" t="s">
        <v>111</v>
      </c>
      <c r="E49" s="151"/>
      <c r="F49" s="135"/>
      <c r="G49" s="143"/>
      <c r="H49" s="124"/>
      <c r="I49" s="137"/>
      <c r="J49" s="45"/>
    </row>
    <row r="50" spans="1:10" ht="9" customHeight="1" x14ac:dyDescent="0.4">
      <c r="A50" s="72" t="str">
        <f>IF(  AND(ISNUMBER(B50),OR(ISNUMBER(C50),C50="PG")),IF(IF(Capa!$B$4="B",0,Capa!$B$4)&gt;=B50,1,0),"")</f>
        <v/>
      </c>
      <c r="B50" s="80" t="str">
        <f t="shared" si="2"/>
        <v/>
      </c>
      <c r="C50" s="81"/>
      <c r="D50" s="41"/>
      <c r="E50" s="118"/>
      <c r="F50" s="55"/>
      <c r="G50" s="145"/>
      <c r="H50" s="122"/>
      <c r="I50" s="137"/>
      <c r="J50" s="34"/>
    </row>
    <row r="51" spans="1:10" x14ac:dyDescent="0.4">
      <c r="A51" s="72" t="str">
        <f>IF(  AND(ISNUMBER(B51),OR(ISNUMBER(C51),C51="PG")),IF(IF(Capa!$B$4="B",0,Capa!$B$4)&gt;=B51,1,0),"")</f>
        <v/>
      </c>
      <c r="B51" s="63" t="str">
        <f t="shared" si="2"/>
        <v/>
      </c>
      <c r="C51" s="75"/>
      <c r="D51" s="78" t="s">
        <v>112</v>
      </c>
      <c r="E51" s="110"/>
      <c r="F51" s="65"/>
      <c r="G51" s="144"/>
      <c r="H51" s="110"/>
      <c r="I51" s="144"/>
      <c r="J51" s="79"/>
    </row>
    <row r="52" spans="1:10" ht="9.4499999999999993" customHeight="1" x14ac:dyDescent="0.4">
      <c r="A52" s="72" t="str">
        <f>IF(  AND(ISNUMBER(B52),OR(ISNUMBER(C52),C52="PG")),IF(IF(Capa!$B$4="B",0,Capa!$B$4)&gt;=B52,1,0),"")</f>
        <v/>
      </c>
      <c r="B52" s="82">
        <f t="shared" si="2"/>
        <v>0</v>
      </c>
      <c r="C52" s="83" t="s">
        <v>4</v>
      </c>
      <c r="D52" s="42"/>
      <c r="E52" s="119"/>
      <c r="F52" s="43"/>
      <c r="G52" s="145"/>
      <c r="H52" s="122"/>
      <c r="I52" s="137"/>
      <c r="J52" s="44"/>
    </row>
    <row r="53" spans="1:10" ht="77.599999999999994" x14ac:dyDescent="0.4">
      <c r="A53" s="72">
        <f>IF(  AND(ISNUMBER(B53),OR(ISNUMBER(C53),C53="PG")),IF(IF(Capa!$B$4="B",0,Capa!$B$4)&gt;=B53,1,0),"")</f>
        <v>1</v>
      </c>
      <c r="B53" s="26">
        <f t="shared" si="2"/>
        <v>0</v>
      </c>
      <c r="C53" s="25" t="s">
        <v>791</v>
      </c>
      <c r="D53" s="58" t="s">
        <v>113</v>
      </c>
      <c r="E53" s="151"/>
      <c r="F53" s="135"/>
      <c r="G53" s="143"/>
      <c r="H53" s="124"/>
      <c r="I53" s="137"/>
      <c r="J53" s="45"/>
    </row>
    <row r="54" spans="1:10" ht="43.75" x14ac:dyDescent="0.4">
      <c r="A54" s="72">
        <f>IF(  AND(ISNUMBER(B54),OR(ISNUMBER(C54),C54="PG")),IF(IF(Capa!$B$4="B",0,Capa!$B$4)&gt;=B54,1,0),"")</f>
        <v>1</v>
      </c>
      <c r="B54" s="26">
        <f t="shared" si="2"/>
        <v>0</v>
      </c>
      <c r="C54" s="25">
        <v>84</v>
      </c>
      <c r="D54" s="50" t="s">
        <v>114</v>
      </c>
      <c r="E54" s="151"/>
      <c r="F54" s="135"/>
      <c r="G54" s="143"/>
      <c r="H54" s="124"/>
      <c r="I54" s="137"/>
      <c r="J54" s="45"/>
    </row>
    <row r="55" spans="1:10" ht="58.3" x14ac:dyDescent="0.4">
      <c r="A55" s="72">
        <f>IF(  AND(ISNUMBER(B55),OR(ISNUMBER(C55),C55="PG")),IF(IF(Capa!$B$4="B",0,Capa!$B$4)&gt;=B55,1,0),"")</f>
        <v>1</v>
      </c>
      <c r="B55" s="26">
        <f t="shared" si="2"/>
        <v>0</v>
      </c>
      <c r="C55" s="25">
        <v>85</v>
      </c>
      <c r="D55" s="50" t="s">
        <v>115</v>
      </c>
      <c r="E55" s="151"/>
      <c r="F55" s="135"/>
      <c r="G55" s="143"/>
      <c r="H55" s="124"/>
      <c r="I55" s="137"/>
      <c r="J55" s="45"/>
    </row>
    <row r="56" spans="1:10" ht="29.15" x14ac:dyDescent="0.4">
      <c r="A56" s="72" t="str">
        <f>IF(  AND(ISNUMBER(B56),OR(ISNUMBER(C56),C56="PG")),IF(IF(Capa!$B$4="B",0,Capa!$B$4)&gt;=B56,1,0),"")</f>
        <v/>
      </c>
      <c r="B56" s="26">
        <f t="shared" si="2"/>
        <v>0</v>
      </c>
      <c r="C56" s="25" t="s">
        <v>846</v>
      </c>
      <c r="D56" s="59" t="s">
        <v>116</v>
      </c>
      <c r="E56" s="151"/>
      <c r="F56" s="135"/>
      <c r="G56" s="143"/>
      <c r="H56" s="124"/>
      <c r="I56" s="137"/>
      <c r="J56" s="45"/>
    </row>
    <row r="57" spans="1:10" x14ac:dyDescent="0.4">
      <c r="A57" s="72">
        <f>IF(  AND(ISNUMBER(B57),OR(ISNUMBER(C57),C57="PG")),IF(IF(Capa!$B$4="B",0,Capa!$B$4)&gt;=B57,1,0),"")</f>
        <v>1</v>
      </c>
      <c r="B57" s="26">
        <f t="shared" si="2"/>
        <v>0</v>
      </c>
      <c r="C57" s="25">
        <v>86</v>
      </c>
      <c r="D57" s="50" t="s">
        <v>810</v>
      </c>
      <c r="E57" s="151"/>
      <c r="F57" s="135"/>
      <c r="G57" s="143"/>
      <c r="H57" s="124"/>
      <c r="I57" s="137"/>
      <c r="J57" s="45"/>
    </row>
    <row r="58" spans="1:10" x14ac:dyDescent="0.4">
      <c r="A58" s="72">
        <f>IF(  AND(ISNUMBER(B58),OR(ISNUMBER(C58),C58="PG")),IF(IF(Capa!$B$4="B",0,Capa!$B$4)&gt;=B58,1,0),"")</f>
        <v>1</v>
      </c>
      <c r="B58" s="26">
        <f t="shared" si="2"/>
        <v>0</v>
      </c>
      <c r="C58" s="25">
        <v>87</v>
      </c>
      <c r="D58" s="50" t="s">
        <v>795</v>
      </c>
      <c r="E58" s="151"/>
      <c r="F58" s="135"/>
      <c r="G58" s="143"/>
      <c r="H58" s="124"/>
      <c r="I58" s="137"/>
      <c r="J58" s="45"/>
    </row>
    <row r="59" spans="1:10" ht="12.45" customHeight="1" x14ac:dyDescent="0.4">
      <c r="A59" s="72" t="str">
        <f>IF(  AND(ISNUMBER(B59),OR(ISNUMBER(C59),C59="PG")),IF(IF(Capa!$B$4="B",0,Capa!$B$4)&gt;=B59,1,0),"")</f>
        <v/>
      </c>
      <c r="B59" s="26">
        <f t="shared" si="2"/>
        <v>1</v>
      </c>
      <c r="C59" s="25" t="s">
        <v>9</v>
      </c>
      <c r="D59" s="50"/>
      <c r="E59" s="151"/>
      <c r="F59" s="135"/>
      <c r="G59" s="143"/>
      <c r="H59" s="124"/>
      <c r="I59" s="137"/>
      <c r="J59" s="45"/>
    </row>
    <row r="60" spans="1:10" ht="43.75" x14ac:dyDescent="0.4">
      <c r="A60" s="72">
        <f>IF(  AND(ISNUMBER(B60),OR(ISNUMBER(C60),C60="PG")),IF(IF(Capa!$B$4="B",0,Capa!$B$4)&gt;=B60,1,0),"")</f>
        <v>0</v>
      </c>
      <c r="B60" s="26">
        <f t="shared" si="2"/>
        <v>1</v>
      </c>
      <c r="C60" s="25">
        <v>88</v>
      </c>
      <c r="D60" s="50" t="s">
        <v>117</v>
      </c>
      <c r="E60" s="151"/>
      <c r="F60" s="135"/>
      <c r="G60" s="143"/>
      <c r="H60" s="124"/>
      <c r="I60" s="137"/>
      <c r="J60" s="45"/>
    </row>
    <row r="61" spans="1:10" ht="29.15" x14ac:dyDescent="0.4">
      <c r="A61" s="72" t="str">
        <f>IF(  AND(ISNUMBER(B61),OR(ISNUMBER(C61),C61="PG")),IF(IF(Capa!$B$4="B",0,Capa!$B$4)&gt;=B61,1,0),"")</f>
        <v/>
      </c>
      <c r="B61" s="26">
        <f t="shared" si="2"/>
        <v>1</v>
      </c>
      <c r="C61" s="25" t="s">
        <v>846</v>
      </c>
      <c r="D61" s="59" t="s">
        <v>116</v>
      </c>
      <c r="E61" s="151"/>
      <c r="F61" s="135"/>
      <c r="G61" s="143"/>
      <c r="H61" s="124"/>
      <c r="I61" s="137"/>
      <c r="J61" s="45"/>
    </row>
    <row r="62" spans="1:10" x14ac:dyDescent="0.4">
      <c r="A62" s="72">
        <f>IF(  AND(ISNUMBER(B62),OR(ISNUMBER(C62),C62="PG")),IF(IF(Capa!$B$4="B",0,Capa!$B$4)&gt;=B62,1,0),"")</f>
        <v>0</v>
      </c>
      <c r="B62" s="26">
        <f t="shared" si="2"/>
        <v>1</v>
      </c>
      <c r="C62" s="25">
        <v>89</v>
      </c>
      <c r="D62" s="50" t="s">
        <v>796</v>
      </c>
      <c r="E62" s="151"/>
      <c r="F62" s="135"/>
      <c r="G62" s="143"/>
      <c r="H62" s="124"/>
      <c r="I62" s="137"/>
      <c r="J62" s="45"/>
    </row>
    <row r="63" spans="1:10" x14ac:dyDescent="0.4">
      <c r="A63" s="72">
        <f>IF(  AND(ISNUMBER(B63),OR(ISNUMBER(C63),C63="PG")),IF(IF(Capa!$B$4="B",0,Capa!$B$4)&gt;=B63,1,0),"")</f>
        <v>0</v>
      </c>
      <c r="B63" s="26">
        <f t="shared" si="2"/>
        <v>1</v>
      </c>
      <c r="C63" s="25">
        <v>90</v>
      </c>
      <c r="D63" s="50" t="s">
        <v>797</v>
      </c>
      <c r="E63" s="151"/>
      <c r="F63" s="135"/>
      <c r="G63" s="143"/>
      <c r="H63" s="124"/>
      <c r="I63" s="137"/>
      <c r="J63" s="45"/>
    </row>
    <row r="64" spans="1:10" x14ac:dyDescent="0.4">
      <c r="A64" s="72">
        <f>IF(  AND(ISNUMBER(B64),OR(ISNUMBER(C64),C64="PG")),IF(IF(Capa!$B$4="B",0,Capa!$B$4)&gt;=B64,1,0),"")</f>
        <v>0</v>
      </c>
      <c r="B64" s="26">
        <f t="shared" si="2"/>
        <v>1</v>
      </c>
      <c r="C64" s="25">
        <v>91</v>
      </c>
      <c r="D64" s="50" t="s">
        <v>798</v>
      </c>
      <c r="E64" s="151"/>
      <c r="F64" s="135"/>
      <c r="G64" s="143"/>
      <c r="H64" s="124"/>
      <c r="I64" s="137"/>
      <c r="J64" s="45"/>
    </row>
    <row r="65" spans="1:10" ht="5.6" customHeight="1" x14ac:dyDescent="0.4">
      <c r="A65" s="72" t="str">
        <f>IF(  AND(ISNUMBER(B65),OR(ISNUMBER(C65),C65="PG")),IF(IF(Capa!$B$4="B",0,Capa!$B$4)&gt;=B65,1,0),"")</f>
        <v/>
      </c>
      <c r="B65" s="26">
        <f t="shared" si="2"/>
        <v>2</v>
      </c>
      <c r="C65" s="25" t="s">
        <v>12</v>
      </c>
      <c r="D65" s="50"/>
      <c r="E65" s="151"/>
      <c r="F65" s="135"/>
      <c r="G65" s="143"/>
      <c r="H65" s="124"/>
      <c r="I65" s="137"/>
      <c r="J65" s="45"/>
    </row>
    <row r="66" spans="1:10" x14ac:dyDescent="0.4">
      <c r="A66" s="72">
        <f>IF(  AND(ISNUMBER(B66),OR(ISNUMBER(C66),C66="PG")),IF(IF(Capa!$B$4="B",0,Capa!$B$4)&gt;=B66,1,0),"")</f>
        <v>0</v>
      </c>
      <c r="B66" s="26">
        <f t="shared" si="2"/>
        <v>2</v>
      </c>
      <c r="C66" s="25">
        <v>92</v>
      </c>
      <c r="D66" s="50" t="s">
        <v>118</v>
      </c>
      <c r="E66" s="151"/>
      <c r="F66" s="135"/>
      <c r="G66" s="143"/>
      <c r="H66" s="124"/>
      <c r="I66" s="137"/>
      <c r="J66" s="45"/>
    </row>
    <row r="67" spans="1:10" ht="29.15" x14ac:dyDescent="0.4">
      <c r="A67" s="72">
        <f>IF(  AND(ISNUMBER(B67),OR(ISNUMBER(C67),C67="PG")),IF(IF(Capa!$B$4="B",0,Capa!$B$4)&gt;=B67,1,0),"")</f>
        <v>0</v>
      </c>
      <c r="B67" s="26">
        <f t="shared" si="2"/>
        <v>2</v>
      </c>
      <c r="C67" s="25">
        <v>93</v>
      </c>
      <c r="D67" s="50" t="s">
        <v>119</v>
      </c>
      <c r="E67" s="151"/>
      <c r="F67" s="135"/>
      <c r="G67" s="143"/>
      <c r="H67" s="124"/>
      <c r="I67" s="137"/>
      <c r="J67" s="45"/>
    </row>
    <row r="68" spans="1:10" ht="58.3" x14ac:dyDescent="0.4">
      <c r="A68" s="72">
        <f>IF(  AND(ISNUMBER(B68),OR(ISNUMBER(C68),C68="PG")),IF(IF(Capa!$B$4="B",0,Capa!$B$4)&gt;=B68,1,0),"")</f>
        <v>0</v>
      </c>
      <c r="B68" s="26">
        <f t="shared" si="2"/>
        <v>2</v>
      </c>
      <c r="C68" s="25">
        <v>94</v>
      </c>
      <c r="D68" s="50" t="s">
        <v>120</v>
      </c>
      <c r="E68" s="151"/>
      <c r="F68" s="135"/>
      <c r="G68" s="143"/>
      <c r="H68" s="124"/>
      <c r="I68" s="137"/>
      <c r="J68" s="45"/>
    </row>
    <row r="69" spans="1:10" ht="43.75" x14ac:dyDescent="0.4">
      <c r="A69" s="72">
        <f>IF(  AND(ISNUMBER(B69),OR(ISNUMBER(C69),C69="PG")),IF(IF(Capa!$B$4="B",0,Capa!$B$4)&gt;=B69,1,0),"")</f>
        <v>0</v>
      </c>
      <c r="B69" s="26">
        <f t="shared" si="2"/>
        <v>2</v>
      </c>
      <c r="C69" s="25">
        <v>95</v>
      </c>
      <c r="D69" s="50" t="s">
        <v>121</v>
      </c>
      <c r="E69" s="151"/>
      <c r="F69" s="135"/>
      <c r="G69" s="143"/>
      <c r="H69" s="124"/>
      <c r="I69" s="137"/>
      <c r="J69" s="45"/>
    </row>
    <row r="70" spans="1:10" ht="43.75" x14ac:dyDescent="0.4">
      <c r="A70" s="72">
        <f>IF(  AND(ISNUMBER(B70),OR(ISNUMBER(C70),C70="PG")),IF(IF(Capa!$B$4="B",0,Capa!$B$4)&gt;=B70,1,0),"")</f>
        <v>0</v>
      </c>
      <c r="B70" s="26">
        <f t="shared" si="2"/>
        <v>2</v>
      </c>
      <c r="C70" s="25">
        <v>96</v>
      </c>
      <c r="D70" s="50" t="s">
        <v>122</v>
      </c>
      <c r="E70" s="151"/>
      <c r="F70" s="135"/>
      <c r="G70" s="143"/>
      <c r="H70" s="124"/>
      <c r="I70" s="137"/>
      <c r="J70" s="45"/>
    </row>
    <row r="71" spans="1:10" ht="29.15" x14ac:dyDescent="0.4">
      <c r="A71" s="72" t="str">
        <f>IF(  AND(ISNUMBER(B71),OR(ISNUMBER(C71),C71="PG")),IF(IF(Capa!$B$4="B",0,Capa!$B$4)&gt;=B71,1,0),"")</f>
        <v/>
      </c>
      <c r="B71" s="26">
        <f t="shared" si="2"/>
        <v>2</v>
      </c>
      <c r="C71" s="25" t="s">
        <v>846</v>
      </c>
      <c r="D71" s="59" t="s">
        <v>116</v>
      </c>
      <c r="E71" s="151"/>
      <c r="F71" s="135"/>
      <c r="G71" s="143"/>
      <c r="H71" s="124"/>
      <c r="I71" s="137"/>
      <c r="J71" s="45"/>
    </row>
    <row r="72" spans="1:10" x14ac:dyDescent="0.4">
      <c r="A72" s="72">
        <f>IF(  AND(ISNUMBER(B72),OR(ISNUMBER(C72),C72="PG")),IF(IF(Capa!$B$4="B",0,Capa!$B$4)&gt;=B72,1,0),"")</f>
        <v>0</v>
      </c>
      <c r="B72" s="26">
        <f t="shared" si="2"/>
        <v>2</v>
      </c>
      <c r="C72" s="25">
        <v>97</v>
      </c>
      <c r="D72" s="50" t="s">
        <v>799</v>
      </c>
      <c r="E72" s="151"/>
      <c r="F72" s="135"/>
      <c r="G72" s="143"/>
      <c r="H72" s="124"/>
      <c r="I72" s="137"/>
      <c r="J72" s="45"/>
    </row>
    <row r="73" spans="1:10" x14ac:dyDescent="0.4">
      <c r="A73" s="72">
        <f>IF(  AND(ISNUMBER(B73),OR(ISNUMBER(C73),C73="PG")),IF(IF(Capa!$B$4="B",0,Capa!$B$4)&gt;=B73,1,0),"")</f>
        <v>0</v>
      </c>
      <c r="B73" s="26">
        <f t="shared" si="2"/>
        <v>2</v>
      </c>
      <c r="C73" s="25">
        <v>98</v>
      </c>
      <c r="D73" s="50" t="s">
        <v>806</v>
      </c>
      <c r="E73" s="151"/>
      <c r="F73" s="135"/>
      <c r="G73" s="143"/>
      <c r="H73" s="124"/>
      <c r="I73" s="137"/>
      <c r="J73" s="45"/>
    </row>
    <row r="74" spans="1:10" x14ac:dyDescent="0.4">
      <c r="A74" s="72">
        <f>IF(  AND(ISNUMBER(B74),OR(ISNUMBER(C74),C74="PG")),IF(IF(Capa!$B$4="B",0,Capa!$B$4)&gt;=B74,1,0),"")</f>
        <v>0</v>
      </c>
      <c r="B74" s="26">
        <f t="shared" si="2"/>
        <v>2</v>
      </c>
      <c r="C74" s="25">
        <v>99</v>
      </c>
      <c r="D74" s="50" t="s">
        <v>801</v>
      </c>
      <c r="E74" s="151"/>
      <c r="F74" s="135"/>
      <c r="G74" s="143"/>
      <c r="H74" s="124"/>
      <c r="I74" s="137"/>
      <c r="J74" s="45"/>
    </row>
    <row r="75" spans="1:10" x14ac:dyDescent="0.4">
      <c r="A75" s="72">
        <f>IF(  AND(ISNUMBER(B75),OR(ISNUMBER(C75),C75="PG")),IF(IF(Capa!$B$4="B",0,Capa!$B$4)&gt;=B75,1,0),"")</f>
        <v>0</v>
      </c>
      <c r="B75" s="26">
        <f t="shared" si="2"/>
        <v>2</v>
      </c>
      <c r="C75" s="25">
        <v>100</v>
      </c>
      <c r="D75" s="50" t="s">
        <v>807</v>
      </c>
      <c r="E75" s="151"/>
      <c r="F75" s="135"/>
      <c r="G75" s="143"/>
      <c r="H75" s="124"/>
      <c r="I75" s="137"/>
      <c r="J75" s="45"/>
    </row>
    <row r="76" spans="1:10" x14ac:dyDescent="0.4">
      <c r="A76" s="72">
        <f>IF(  AND(ISNUMBER(B76),OR(ISNUMBER(C76),C76="PG")),IF(IF(Capa!$B$4="B",0,Capa!$B$4)&gt;=B76,1,0),"")</f>
        <v>0</v>
      </c>
      <c r="B76" s="26">
        <f t="shared" si="2"/>
        <v>2</v>
      </c>
      <c r="C76" s="25">
        <v>101</v>
      </c>
      <c r="D76" s="50" t="s">
        <v>808</v>
      </c>
      <c r="E76" s="151"/>
      <c r="F76" s="135"/>
      <c r="G76" s="143"/>
      <c r="H76" s="124"/>
      <c r="I76" s="137"/>
      <c r="J76" s="45"/>
    </row>
    <row r="77" spans="1:10" x14ac:dyDescent="0.4">
      <c r="A77" s="72">
        <f>IF(  AND(ISNUMBER(B77),OR(ISNUMBER(C77),C77="PG")),IF(IF(Capa!$B$4="B",0,Capa!$B$4)&gt;=B77,1,0),"")</f>
        <v>0</v>
      </c>
      <c r="B77" s="26">
        <f t="shared" si="2"/>
        <v>2</v>
      </c>
      <c r="C77" s="25">
        <v>102</v>
      </c>
      <c r="D77" s="50" t="s">
        <v>804</v>
      </c>
      <c r="E77" s="151"/>
      <c r="F77" s="135"/>
      <c r="G77" s="143"/>
      <c r="H77" s="124"/>
      <c r="I77" s="137"/>
      <c r="J77" s="45"/>
    </row>
    <row r="78" spans="1:10" x14ac:dyDescent="0.4">
      <c r="A78" s="72">
        <f>IF(  AND(ISNUMBER(B78),OR(ISNUMBER(C78),C78="PG")),IF(IF(Capa!$B$4="B",0,Capa!$B$4)&gt;=B78,1,0),"")</f>
        <v>0</v>
      </c>
      <c r="B78" s="26">
        <f t="shared" si="2"/>
        <v>2</v>
      </c>
      <c r="C78" s="25">
        <v>103</v>
      </c>
      <c r="D78" s="50" t="s">
        <v>809</v>
      </c>
      <c r="E78" s="151"/>
      <c r="F78" s="135"/>
      <c r="G78" s="143"/>
      <c r="H78" s="124"/>
      <c r="I78" s="137"/>
      <c r="J78" s="45"/>
    </row>
    <row r="79" spans="1:10" ht="43.75" x14ac:dyDescent="0.4">
      <c r="A79" s="72">
        <f>IF(  AND(ISNUMBER(B79),OR(ISNUMBER(C79),C79="PG")),IF(IF(Capa!$B$4="B",0,Capa!$B$4)&gt;=B79,1,0),"")</f>
        <v>0</v>
      </c>
      <c r="B79" s="26">
        <f t="shared" si="2"/>
        <v>2</v>
      </c>
      <c r="C79" s="25">
        <v>104</v>
      </c>
      <c r="D79" s="50" t="s">
        <v>123</v>
      </c>
      <c r="E79" s="151"/>
      <c r="F79" s="135"/>
      <c r="G79" s="143"/>
      <c r="H79" s="124"/>
      <c r="I79" s="137"/>
      <c r="J79" s="45"/>
    </row>
    <row r="80" spans="1:10" ht="6" customHeight="1" x14ac:dyDescent="0.4">
      <c r="A80" s="72" t="str">
        <f>IF(  AND(ISNUMBER(B80),OR(ISNUMBER(C80),C80="PG")),IF(IF(Capa!$B$4="B",0,Capa!$B$4)&gt;=B80,1,0),"")</f>
        <v/>
      </c>
      <c r="B80" s="26">
        <f t="shared" si="2"/>
        <v>3</v>
      </c>
      <c r="C80" s="25" t="s">
        <v>17</v>
      </c>
      <c r="D80" s="50"/>
      <c r="E80" s="151"/>
      <c r="F80" s="135"/>
      <c r="G80" s="143"/>
      <c r="H80" s="124"/>
      <c r="I80" s="137"/>
      <c r="J80" s="45"/>
    </row>
    <row r="81" spans="1:10" ht="43.75" x14ac:dyDescent="0.4">
      <c r="A81" s="72">
        <f>IF(  AND(ISNUMBER(B81),OR(ISNUMBER(C81),C81="PG")),IF(IF(Capa!$B$4="B",0,Capa!$B$4)&gt;=B81,1,0),"")</f>
        <v>0</v>
      </c>
      <c r="B81" s="26">
        <f t="shared" si="2"/>
        <v>3</v>
      </c>
      <c r="C81" s="25">
        <v>105</v>
      </c>
      <c r="D81" s="50" t="s">
        <v>124</v>
      </c>
      <c r="E81" s="151"/>
      <c r="F81" s="135"/>
      <c r="G81" s="143"/>
      <c r="H81" s="124"/>
      <c r="I81" s="137"/>
      <c r="J81" s="45"/>
    </row>
    <row r="82" spans="1:10" ht="29.15" x14ac:dyDescent="0.4">
      <c r="A82" s="72">
        <f>IF(  AND(ISNUMBER(B82),OR(ISNUMBER(C82),C82="PG")),IF(IF(Capa!$B$4="B",0,Capa!$B$4)&gt;=B82,1,0),"")</f>
        <v>0</v>
      </c>
      <c r="B82" s="26">
        <f t="shared" si="2"/>
        <v>3</v>
      </c>
      <c r="C82" s="25">
        <v>106</v>
      </c>
      <c r="D82" s="50" t="s">
        <v>125</v>
      </c>
      <c r="E82" s="151"/>
      <c r="F82" s="135"/>
      <c r="G82" s="143"/>
      <c r="H82" s="124"/>
      <c r="I82" s="137"/>
      <c r="J82" s="45"/>
    </row>
    <row r="83" spans="1:10" ht="29.15" x14ac:dyDescent="0.4">
      <c r="A83" s="72">
        <f>IF(  AND(ISNUMBER(B83),OR(ISNUMBER(C83),C83="PG")),IF(IF(Capa!$B$4="B",0,Capa!$B$4)&gt;=B83,1,0),"")</f>
        <v>0</v>
      </c>
      <c r="B83" s="26">
        <f t="shared" si="2"/>
        <v>3</v>
      </c>
      <c r="C83" s="25">
        <v>107</v>
      </c>
      <c r="D83" s="50" t="s">
        <v>126</v>
      </c>
      <c r="E83" s="151"/>
      <c r="F83" s="135"/>
      <c r="G83" s="143"/>
      <c r="H83" s="124"/>
      <c r="I83" s="137"/>
      <c r="J83" s="45"/>
    </row>
    <row r="84" spans="1:10" ht="8.6" customHeight="1" x14ac:dyDescent="0.4">
      <c r="A84" s="72" t="str">
        <f>IF(  AND(ISNUMBER(B84),OR(ISNUMBER(C84),C84="PG")),IF(IF(Capa!$B$4="B",0,Capa!$B$4)&gt;=B84,1,0),"")</f>
        <v/>
      </c>
      <c r="B84" s="80" t="str">
        <f t="shared" si="2"/>
        <v/>
      </c>
      <c r="C84" s="81"/>
      <c r="D84" s="41"/>
      <c r="E84" s="118"/>
      <c r="F84" s="55"/>
      <c r="G84" s="145"/>
      <c r="H84" s="122"/>
      <c r="I84" s="137"/>
      <c r="J84" s="34"/>
    </row>
    <row r="85" spans="1:10" ht="14.6" x14ac:dyDescent="0.4">
      <c r="A85" s="72" t="str">
        <f>IF(  AND(ISNUMBER(B85),OR(ISNUMBER(C85),C85="PG")),IF(IF(Capa!$B$4="B",0,Capa!$B$4)&gt;=B85,1,0),"")</f>
        <v/>
      </c>
      <c r="B85" s="63" t="str">
        <f t="shared" si="2"/>
        <v/>
      </c>
      <c r="C85" s="75"/>
      <c r="D85" s="78" t="s">
        <v>127</v>
      </c>
      <c r="E85" s="160">
        <f>IF(COUNTIFS($A86:$A108,"&gt;0",$C86:$C108,"&gt;0")&gt;0,(COUNTIFS($A86:$A108,"&gt;0",$C86:$C108,"&gt;0",E86:E108,"=S")+COUNTIFS($A86:$A108,"&gt;0",$C86:$C108,"&gt;0",E86:E108,"=N",F86:F108,"*"))/COUNTIFS($A86:$A108,"&gt;0",$C86:$C108,"&gt;0"),0)</f>
        <v>0</v>
      </c>
      <c r="F85" s="65"/>
      <c r="G85" s="144"/>
      <c r="H85" s="160">
        <f>IF(COUNTIFS($A86:$A108,"&gt;0",$C86:$C108,"&gt;0")&gt;0,(COUNTIFS($A86:$A108,"&gt;0",$C86:$C108,"&gt;0",E86:E108,"=S")+COUNTIFS($A86:$A108,"&gt;0",$C86:$C108,"&gt;0",E86:E108,"=N",F86:F108,"*",H86:H108,"=S"))/COUNTIFS($A86:$A108,"&gt;0",$C86:$C108,"&gt;0"),0)</f>
        <v>0</v>
      </c>
      <c r="I85" s="144"/>
      <c r="J85" s="79"/>
    </row>
    <row r="86" spans="1:10" ht="10.75" customHeight="1" x14ac:dyDescent="0.4">
      <c r="A86" s="72" t="str">
        <f>IF(  AND(ISNUMBER(B86),OR(ISNUMBER(C86),C86="PG")),IF(IF(Capa!$B$4="B",0,Capa!$B$4)&gt;=B86,1,0),"")</f>
        <v/>
      </c>
      <c r="B86" s="86" t="str">
        <f t="shared" si="2"/>
        <v/>
      </c>
      <c r="C86" s="87"/>
      <c r="D86" s="88"/>
      <c r="E86" s="120"/>
      <c r="F86" s="30"/>
      <c r="G86" s="145"/>
      <c r="H86" s="122"/>
      <c r="I86" s="137"/>
      <c r="J86" s="52"/>
    </row>
    <row r="87" spans="1:10" x14ac:dyDescent="0.4">
      <c r="A87" s="72" t="str">
        <f>IF(  AND(ISNUMBER(B87),OR(ISNUMBER(C87),C87="PG")),IF(IF(Capa!$B$4="B",0,Capa!$B$4)&gt;=B87,1,0),"")</f>
        <v/>
      </c>
      <c r="B87" s="63" t="str">
        <f t="shared" si="2"/>
        <v/>
      </c>
      <c r="C87" s="75"/>
      <c r="D87" s="78" t="s">
        <v>128</v>
      </c>
      <c r="E87" s="110"/>
      <c r="F87" s="65"/>
      <c r="G87" s="144"/>
      <c r="H87" s="110"/>
      <c r="I87" s="144"/>
      <c r="J87" s="79"/>
    </row>
    <row r="88" spans="1:10" ht="9.4499999999999993" customHeight="1" x14ac:dyDescent="0.4">
      <c r="A88" s="72" t="str">
        <f>IF(  AND(ISNUMBER(B88),OR(ISNUMBER(C88),C88="PG")),IF(IF(Capa!$B$4="B",0,Capa!$B$4)&gt;=B88,1,0),"")</f>
        <v/>
      </c>
      <c r="B88" s="82">
        <f t="shared" si="2"/>
        <v>1</v>
      </c>
      <c r="C88" s="83" t="s">
        <v>9</v>
      </c>
      <c r="D88" s="42"/>
      <c r="E88" s="119"/>
      <c r="F88" s="43"/>
      <c r="G88" s="145"/>
      <c r="H88" s="122"/>
      <c r="I88" s="137"/>
      <c r="J88" s="44"/>
    </row>
    <row r="89" spans="1:10" ht="39" x14ac:dyDescent="0.4">
      <c r="A89" s="72">
        <f>IF(  AND(ISNUMBER(B89),OR(ISNUMBER(C89),C89="PG")),IF(IF(Capa!$B$4="B",0,Capa!$B$4)&gt;=B89,1,0),"")</f>
        <v>0</v>
      </c>
      <c r="B89" s="26">
        <f t="shared" si="2"/>
        <v>1</v>
      </c>
      <c r="C89" s="25" t="s">
        <v>791</v>
      </c>
      <c r="D89" s="58" t="s">
        <v>129</v>
      </c>
      <c r="E89" s="151"/>
      <c r="F89" s="135"/>
      <c r="G89" s="143"/>
      <c r="H89" s="124"/>
      <c r="I89" s="137"/>
      <c r="J89" s="45"/>
    </row>
    <row r="90" spans="1:10" ht="29.15" x14ac:dyDescent="0.4">
      <c r="A90" s="72">
        <f>IF(  AND(ISNUMBER(B90),OR(ISNUMBER(C90),C90="PG")),IF(IF(Capa!$B$4="B",0,Capa!$B$4)&gt;=B90,1,0),"")</f>
        <v>0</v>
      </c>
      <c r="B90" s="26">
        <f t="shared" si="2"/>
        <v>1</v>
      </c>
      <c r="C90" s="25">
        <v>108</v>
      </c>
      <c r="D90" s="50" t="s">
        <v>130</v>
      </c>
      <c r="E90" s="151"/>
      <c r="F90" s="135"/>
      <c r="G90" s="143"/>
      <c r="H90" s="124"/>
      <c r="I90" s="137"/>
      <c r="J90" s="45"/>
    </row>
    <row r="91" spans="1:10" ht="3" customHeight="1" x14ac:dyDescent="0.4">
      <c r="A91" s="72" t="str">
        <f>IF(  AND(ISNUMBER(B91),OR(ISNUMBER(C91),C91="PG")),IF(IF(Capa!$B$4="B",0,Capa!$B$4)&gt;=B91,1,0),"")</f>
        <v/>
      </c>
      <c r="B91" s="26">
        <f t="shared" si="2"/>
        <v>2</v>
      </c>
      <c r="C91" s="25" t="s">
        <v>12</v>
      </c>
      <c r="D91" s="50"/>
      <c r="E91" s="151"/>
      <c r="F91" s="135"/>
      <c r="G91" s="143"/>
      <c r="H91" s="124"/>
      <c r="I91" s="137"/>
      <c r="J91" s="45"/>
    </row>
    <row r="92" spans="1:10" ht="58.3" x14ac:dyDescent="0.4">
      <c r="A92" s="72">
        <f>IF(  AND(ISNUMBER(B92),OR(ISNUMBER(C92),C92="PG")),IF(IF(Capa!$B$4="B",0,Capa!$B$4)&gt;=B92,1,0),"")</f>
        <v>0</v>
      </c>
      <c r="B92" s="26">
        <f t="shared" ref="B92:B150" si="3">IF(ISBLANK(C92),"",IF(ISERR(SEARCH(C92&amp;"\","&lt;B&gt;\&lt;1&gt;\&lt;2&gt;\&lt;3&gt;\")),IF(AND(NOT(ISBLANK(B91)),B91&lt;=3),B91,""),
IF(SEARCH(C92&amp;"\","&lt;B&gt;\&lt;1&gt;\&lt;2&gt;\&lt;3&gt;\")=1,0,IF(SEARCH(C92&amp;"\","&lt;B&gt;\&lt;1&gt;\&lt;2&gt;\&lt;3&gt;\")=5,1,IF(SEARCH(C92&amp;"\","&lt;B&gt;\&lt;1&gt;\&lt;2&gt;\&lt;3&gt;\")=9,2,IF(SEARCH(C92&amp;"\","&lt;B&gt;\&lt;1&gt;\&lt;2&gt;\&lt;3&gt;\")=13,3,""))))))</f>
        <v>2</v>
      </c>
      <c r="C92" s="25">
        <v>109</v>
      </c>
      <c r="D92" s="50" t="s">
        <v>131</v>
      </c>
      <c r="E92" s="151"/>
      <c r="F92" s="135"/>
      <c r="G92" s="143"/>
      <c r="H92" s="124"/>
      <c r="I92" s="137"/>
      <c r="J92" s="45"/>
    </row>
    <row r="93" spans="1:10" ht="5.6" customHeight="1" x14ac:dyDescent="0.4">
      <c r="A93" s="72" t="str">
        <f>IF(  AND(ISNUMBER(B93),OR(ISNUMBER(C93),C93="PG")),IF(IF(Capa!$B$4="B",0,Capa!$B$4)&gt;=B93,1,0),"")</f>
        <v/>
      </c>
      <c r="B93" s="26">
        <f t="shared" si="3"/>
        <v>3</v>
      </c>
      <c r="C93" s="25" t="s">
        <v>17</v>
      </c>
      <c r="D93" s="50"/>
      <c r="E93" s="151"/>
      <c r="F93" s="135"/>
      <c r="G93" s="143"/>
      <c r="H93" s="124"/>
      <c r="I93" s="137"/>
      <c r="J93" s="45"/>
    </row>
    <row r="94" spans="1:10" ht="43.75" x14ac:dyDescent="0.4">
      <c r="A94" s="72">
        <f>IF(  AND(ISNUMBER(B94),OR(ISNUMBER(C94),C94="PG")),IF(IF(Capa!$B$4="B",0,Capa!$B$4)&gt;=B94,1,0),"")</f>
        <v>0</v>
      </c>
      <c r="B94" s="26">
        <f t="shared" si="3"/>
        <v>3</v>
      </c>
      <c r="C94" s="25">
        <v>110</v>
      </c>
      <c r="D94" s="50" t="s">
        <v>132</v>
      </c>
      <c r="E94" s="151"/>
      <c r="F94" s="135"/>
      <c r="G94" s="143"/>
      <c r="H94" s="124"/>
      <c r="I94" s="137"/>
      <c r="J94" s="45"/>
    </row>
    <row r="95" spans="1:10" ht="6" customHeight="1" x14ac:dyDescent="0.4">
      <c r="A95" s="72" t="str">
        <f>IF(  AND(ISNUMBER(B95),OR(ISNUMBER(C95),C95="PG")),IF(IF(Capa!$B$4="B",0,Capa!$B$4)&gt;=B95,1,0),"")</f>
        <v/>
      </c>
      <c r="B95" s="80" t="str">
        <f t="shared" si="3"/>
        <v/>
      </c>
      <c r="C95" s="81"/>
      <c r="D95" s="41"/>
      <c r="E95" s="118"/>
      <c r="F95" s="55"/>
      <c r="G95" s="145"/>
      <c r="H95" s="122"/>
      <c r="I95" s="137"/>
      <c r="J95" s="34"/>
    </row>
    <row r="96" spans="1:10" x14ac:dyDescent="0.4">
      <c r="A96" s="72" t="str">
        <f>IF(  AND(ISNUMBER(B96),OR(ISNUMBER(C96),C96="PG")),IF(IF(Capa!$B$4="B",0,Capa!$B$4)&gt;=B96,1,0),"")</f>
        <v/>
      </c>
      <c r="B96" s="63" t="str">
        <f t="shared" si="3"/>
        <v/>
      </c>
      <c r="C96" s="75"/>
      <c r="D96" s="78" t="s">
        <v>133</v>
      </c>
      <c r="E96" s="110"/>
      <c r="F96" s="65"/>
      <c r="G96" s="144"/>
      <c r="H96" s="110"/>
      <c r="I96" s="144"/>
      <c r="J96" s="79"/>
    </row>
    <row r="97" spans="1:10" ht="6.45" customHeight="1" x14ac:dyDescent="0.4">
      <c r="A97" s="72" t="str">
        <f>IF(  AND(ISNUMBER(B97),OR(ISNUMBER(C97),C97="PG")),IF(IF(Capa!$B$4="B",0,Capa!$B$4)&gt;=B97,1,0),"")</f>
        <v/>
      </c>
      <c r="B97" s="82">
        <f t="shared" si="3"/>
        <v>0</v>
      </c>
      <c r="C97" s="83" t="s">
        <v>4</v>
      </c>
      <c r="D97" s="42"/>
      <c r="E97" s="119"/>
      <c r="F97" s="43"/>
      <c r="G97" s="145"/>
      <c r="H97" s="122"/>
      <c r="I97" s="137"/>
      <c r="J97" s="44"/>
    </row>
    <row r="98" spans="1:10" ht="39" x14ac:dyDescent="0.4">
      <c r="A98" s="72">
        <f>IF(  AND(ISNUMBER(B98),OR(ISNUMBER(C98),C98="PG")),IF(IF(Capa!$B$4="B",0,Capa!$B$4)&gt;=B98,1,0),"")</f>
        <v>1</v>
      </c>
      <c r="B98" s="26">
        <f t="shared" si="3"/>
        <v>0</v>
      </c>
      <c r="C98" s="25" t="s">
        <v>791</v>
      </c>
      <c r="D98" s="58" t="s">
        <v>134</v>
      </c>
      <c r="E98" s="151"/>
      <c r="F98" s="135"/>
      <c r="G98" s="143"/>
      <c r="H98" s="124"/>
      <c r="I98" s="137"/>
      <c r="J98" s="45"/>
    </row>
    <row r="99" spans="1:10" ht="3.9" customHeight="1" x14ac:dyDescent="0.4">
      <c r="A99" s="72" t="str">
        <f>IF(  AND(ISNUMBER(B99),OR(ISNUMBER(C99),C99="PG")),IF(IF(Capa!$B$4="B",0,Capa!$B$4)&gt;=B99,1,0),"")</f>
        <v/>
      </c>
      <c r="B99" s="26">
        <f t="shared" si="3"/>
        <v>1</v>
      </c>
      <c r="C99" s="25" t="s">
        <v>9</v>
      </c>
      <c r="D99" s="11"/>
      <c r="E99" s="151"/>
      <c r="F99" s="135"/>
      <c r="G99" s="143"/>
      <c r="H99" s="124"/>
      <c r="I99" s="137"/>
      <c r="J99" s="45"/>
    </row>
    <row r="100" spans="1:10" ht="43.75" x14ac:dyDescent="0.4">
      <c r="A100" s="72">
        <f>IF(  AND(ISNUMBER(B100),OR(ISNUMBER(C100),C100="PG")),IF(IF(Capa!$B$4="B",0,Capa!$B$4)&gt;=B100,1,0),"")</f>
        <v>0</v>
      </c>
      <c r="B100" s="26">
        <f t="shared" si="3"/>
        <v>1</v>
      </c>
      <c r="C100" s="25">
        <v>111</v>
      </c>
      <c r="D100" s="50" t="s">
        <v>135</v>
      </c>
      <c r="E100" s="151"/>
      <c r="F100" s="135"/>
      <c r="G100" s="143"/>
      <c r="H100" s="124"/>
      <c r="I100" s="137"/>
      <c r="J100" s="45"/>
    </row>
    <row r="101" spans="1:10" ht="29.15" x14ac:dyDescent="0.4">
      <c r="A101" s="72">
        <f>IF(  AND(ISNUMBER(B101),OR(ISNUMBER(C101),C101="PG")),IF(IF(Capa!$B$4="B",0,Capa!$B$4)&gt;=B101,1,0),"")</f>
        <v>0</v>
      </c>
      <c r="B101" s="26">
        <f t="shared" si="3"/>
        <v>1</v>
      </c>
      <c r="C101" s="25">
        <v>112</v>
      </c>
      <c r="D101" s="50" t="s">
        <v>136</v>
      </c>
      <c r="E101" s="151"/>
      <c r="F101" s="135"/>
      <c r="G101" s="143"/>
      <c r="H101" s="124"/>
      <c r="I101" s="137"/>
      <c r="J101" s="45"/>
    </row>
    <row r="102" spans="1:10" ht="9.9" customHeight="1" x14ac:dyDescent="0.4">
      <c r="A102" s="72" t="str">
        <f>IF(  AND(ISNUMBER(B102),OR(ISNUMBER(C102),C102="PG")),IF(IF(Capa!$B$4="B",0,Capa!$B$4)&gt;=B102,1,0),"")</f>
        <v/>
      </c>
      <c r="B102" s="26">
        <f t="shared" si="3"/>
        <v>2</v>
      </c>
      <c r="C102" s="25" t="s">
        <v>12</v>
      </c>
      <c r="D102" s="50"/>
      <c r="E102" s="151"/>
      <c r="F102" s="135"/>
      <c r="G102" s="143"/>
      <c r="H102" s="124"/>
      <c r="I102" s="137"/>
      <c r="J102" s="45"/>
    </row>
    <row r="103" spans="1:10" ht="43.75" x14ac:dyDescent="0.4">
      <c r="A103" s="72">
        <f>IF(  AND(ISNUMBER(B103),OR(ISNUMBER(C103),C103="PG")),IF(IF(Capa!$B$4="B",0,Capa!$B$4)&gt;=B103,1,0),"")</f>
        <v>0</v>
      </c>
      <c r="B103" s="26">
        <f t="shared" si="3"/>
        <v>2</v>
      </c>
      <c r="C103" s="25">
        <v>113</v>
      </c>
      <c r="D103" s="50" t="s">
        <v>137</v>
      </c>
      <c r="E103" s="151"/>
      <c r="F103" s="135"/>
      <c r="G103" s="143"/>
      <c r="H103" s="124"/>
      <c r="I103" s="137"/>
      <c r="J103" s="45"/>
    </row>
    <row r="104" spans="1:10" ht="29.15" x14ac:dyDescent="0.4">
      <c r="A104" s="72">
        <f>IF(  AND(ISNUMBER(B104),OR(ISNUMBER(C104),C104="PG")),IF(IF(Capa!$B$4="B",0,Capa!$B$4)&gt;=B104,1,0),"")</f>
        <v>0</v>
      </c>
      <c r="B104" s="26">
        <f t="shared" si="3"/>
        <v>2</v>
      </c>
      <c r="C104" s="25">
        <v>114</v>
      </c>
      <c r="D104" s="50" t="s">
        <v>138</v>
      </c>
      <c r="E104" s="151"/>
      <c r="F104" s="135"/>
      <c r="G104" s="143"/>
      <c r="H104" s="124"/>
      <c r="I104" s="137"/>
      <c r="J104" s="45"/>
    </row>
    <row r="105" spans="1:10" ht="5.6" customHeight="1" x14ac:dyDescent="0.4">
      <c r="A105" s="72" t="str">
        <f>IF(  AND(ISNUMBER(B105),OR(ISNUMBER(C105),C105="PG")),IF(IF(Capa!$B$4="B",0,Capa!$B$4)&gt;=B105,1,0),"")</f>
        <v/>
      </c>
      <c r="B105" s="26">
        <f t="shared" si="3"/>
        <v>3</v>
      </c>
      <c r="C105" s="25" t="s">
        <v>17</v>
      </c>
      <c r="D105" s="50"/>
      <c r="E105" s="151"/>
      <c r="F105" s="135"/>
      <c r="G105" s="143"/>
      <c r="H105" s="124"/>
      <c r="I105" s="137"/>
      <c r="J105" s="45"/>
    </row>
    <row r="106" spans="1:10" ht="29.15" x14ac:dyDescent="0.4">
      <c r="A106" s="72">
        <f>IF(  AND(ISNUMBER(B106),OR(ISNUMBER(C106),C106="PG")),IF(IF(Capa!$B$4="B",0,Capa!$B$4)&gt;=B106,1,0),"")</f>
        <v>0</v>
      </c>
      <c r="B106" s="26">
        <f t="shared" si="3"/>
        <v>3</v>
      </c>
      <c r="C106" s="25">
        <v>115</v>
      </c>
      <c r="D106" s="50" t="s">
        <v>139</v>
      </c>
      <c r="E106" s="151"/>
      <c r="F106" s="135"/>
      <c r="G106" s="143"/>
      <c r="H106" s="124"/>
      <c r="I106" s="137"/>
      <c r="J106" s="45"/>
    </row>
    <row r="107" spans="1:10" ht="29.15" x14ac:dyDescent="0.4">
      <c r="A107" s="72">
        <f>IF(  AND(ISNUMBER(B107),OR(ISNUMBER(C107),C107="PG")),IF(IF(Capa!$B$4="B",0,Capa!$B$4)&gt;=B107,1,0),"")</f>
        <v>0</v>
      </c>
      <c r="B107" s="26">
        <f t="shared" si="3"/>
        <v>3</v>
      </c>
      <c r="C107" s="25">
        <v>116</v>
      </c>
      <c r="D107" s="50" t="s">
        <v>140</v>
      </c>
      <c r="E107" s="151"/>
      <c r="F107" s="135"/>
      <c r="G107" s="143"/>
      <c r="H107" s="124"/>
      <c r="I107" s="137"/>
      <c r="J107" s="45"/>
    </row>
    <row r="108" spans="1:10" ht="10.3" customHeight="1" x14ac:dyDescent="0.4">
      <c r="A108" s="72" t="str">
        <f>IF(  AND(ISNUMBER(B108),OR(ISNUMBER(C108),C108="PG")),IF(IF(Capa!$B$4="B",0,Capa!$B$4)&gt;=B108,1,0),"")</f>
        <v/>
      </c>
      <c r="B108" s="80" t="str">
        <f t="shared" si="3"/>
        <v/>
      </c>
      <c r="C108" s="81"/>
      <c r="D108" s="41"/>
      <c r="E108" s="118"/>
      <c r="F108" s="55"/>
      <c r="G108" s="145"/>
      <c r="H108" s="122"/>
      <c r="I108" s="137"/>
      <c r="J108" s="34"/>
    </row>
    <row r="109" spans="1:10" ht="14.6" x14ac:dyDescent="0.4">
      <c r="A109" s="72" t="str">
        <f>IF(  AND(ISNUMBER(B109),OR(ISNUMBER(C109),C109="PG")),IF(IF(Capa!$B$4="B",0,Capa!$B$4)&gt;=B109,1,0),"")</f>
        <v/>
      </c>
      <c r="B109" s="63" t="str">
        <f t="shared" si="3"/>
        <v/>
      </c>
      <c r="C109" s="75"/>
      <c r="D109" s="78" t="s">
        <v>141</v>
      </c>
      <c r="E109" s="160">
        <f>IF(COUNTIFS($A110:$A150,"&gt;0",$C110:$C150,"&gt;0")&gt;0,(COUNTIFS($A110:$A150,"&gt;0",$C110:$C150,"&gt;0",E110:E150,"=S")+COUNTIFS($A110:$A150,"&gt;0",$C110:$C150,"&gt;0",E110:E150,"=N",F110:F150,"*"))/COUNTIFS($A110:$A150,"&gt;0",$C110:$C150,"&gt;0"),0)</f>
        <v>0</v>
      </c>
      <c r="F109" s="65"/>
      <c r="G109" s="144"/>
      <c r="H109" s="160">
        <f>IF(COUNTIFS($A110:$A150,"&gt;0",$C110:$C150,"&gt;0")&gt;0,(COUNTIFS($A110:$A150,"&gt;0",$C110:$C150,"&gt;0",E110:E150,"=S")+COUNTIFS($A110:$A150,"&gt;0",$C110:$C150,"&gt;0",E110:E150,"=N",F110:F150,"*",H110:H150,"=S"))/COUNTIFS($A110:$A150,"&gt;0",$C110:$C150,"&gt;0"),0)</f>
        <v>0</v>
      </c>
      <c r="I109" s="144"/>
      <c r="J109" s="79"/>
    </row>
    <row r="110" spans="1:10" ht="9.9" customHeight="1" x14ac:dyDescent="0.4">
      <c r="A110" s="72" t="str">
        <f>IF(  AND(ISNUMBER(B110),OR(ISNUMBER(C110),C110="PG")),IF(IF(Capa!$B$4="B",0,Capa!$B$4)&gt;=B110,1,0),"")</f>
        <v/>
      </c>
      <c r="B110" s="86" t="str">
        <f t="shared" si="3"/>
        <v/>
      </c>
      <c r="C110" s="87"/>
      <c r="D110" s="88"/>
      <c r="E110" s="120"/>
      <c r="F110" s="30"/>
      <c r="G110" s="145"/>
      <c r="H110" s="122"/>
      <c r="I110" s="137"/>
      <c r="J110" s="52"/>
    </row>
    <row r="111" spans="1:10" x14ac:dyDescent="0.4">
      <c r="A111" s="72" t="str">
        <f>IF(  AND(ISNUMBER(B111),OR(ISNUMBER(C111),C111="PG")),IF(IF(Capa!$B$4="B",0,Capa!$B$4)&gt;=B111,1,0),"")</f>
        <v/>
      </c>
      <c r="B111" s="63" t="str">
        <f t="shared" si="3"/>
        <v/>
      </c>
      <c r="C111" s="75"/>
      <c r="D111" s="78" t="s">
        <v>142</v>
      </c>
      <c r="E111" s="110"/>
      <c r="F111" s="65"/>
      <c r="G111" s="144"/>
      <c r="H111" s="110"/>
      <c r="I111" s="144"/>
      <c r="J111" s="79"/>
    </row>
    <row r="112" spans="1:10" ht="9.9" customHeight="1" x14ac:dyDescent="0.4">
      <c r="A112" s="72" t="str">
        <f>IF(  AND(ISNUMBER(B112),OR(ISNUMBER(C112),C112="PG")),IF(IF(Capa!$B$4="B",0,Capa!$B$4)&gt;=B112,1,0),"")</f>
        <v/>
      </c>
      <c r="B112" s="82">
        <f t="shared" si="3"/>
        <v>0</v>
      </c>
      <c r="C112" s="83" t="s">
        <v>4</v>
      </c>
      <c r="D112" s="42"/>
      <c r="E112" s="119"/>
      <c r="F112" s="43"/>
      <c r="G112" s="145"/>
      <c r="H112" s="119"/>
      <c r="I112" s="137"/>
      <c r="J112" s="44"/>
    </row>
    <row r="113" spans="1:10" ht="77.599999999999994" x14ac:dyDescent="0.4">
      <c r="A113" s="72">
        <f>IF(  AND(ISNUMBER(B113),OR(ISNUMBER(C113),C113="PG")),IF(IF(Capa!$B$4="B",0,Capa!$B$4)&gt;=B113,1,0),"")</f>
        <v>1</v>
      </c>
      <c r="B113" s="26">
        <f t="shared" si="3"/>
        <v>0</v>
      </c>
      <c r="C113" s="25" t="s">
        <v>791</v>
      </c>
      <c r="D113" s="58" t="s">
        <v>143</v>
      </c>
      <c r="E113" s="151"/>
      <c r="F113" s="135"/>
      <c r="G113" s="143"/>
      <c r="H113" s="124"/>
      <c r="I113" s="137"/>
      <c r="J113" s="45"/>
    </row>
    <row r="114" spans="1:10" ht="29.15" x14ac:dyDescent="0.4">
      <c r="A114" s="72">
        <f>IF(  AND(ISNUMBER(B114),OR(ISNUMBER(C114),C114="PG")),IF(IF(Capa!$B$4="B",0,Capa!$B$4)&gt;=B114,1,0),"")</f>
        <v>1</v>
      </c>
      <c r="B114" s="26">
        <f t="shared" si="3"/>
        <v>0</v>
      </c>
      <c r="C114" s="25">
        <v>117</v>
      </c>
      <c r="D114" s="50" t="s">
        <v>144</v>
      </c>
      <c r="E114" s="151"/>
      <c r="F114" s="135"/>
      <c r="G114" s="143"/>
      <c r="H114" s="124"/>
      <c r="I114" s="137"/>
      <c r="J114" s="45"/>
    </row>
    <row r="115" spans="1:10" ht="29.15" x14ac:dyDescent="0.4">
      <c r="A115" s="72">
        <f>IF(  AND(ISNUMBER(B115),OR(ISNUMBER(C115),C115="PG")),IF(IF(Capa!$B$4="B",0,Capa!$B$4)&gt;=B115,1,0),"")</f>
        <v>1</v>
      </c>
      <c r="B115" s="26">
        <f t="shared" si="3"/>
        <v>0</v>
      </c>
      <c r="C115" s="25">
        <v>118</v>
      </c>
      <c r="D115" s="50" t="s">
        <v>145</v>
      </c>
      <c r="E115" s="151"/>
      <c r="F115" s="135"/>
      <c r="G115" s="143"/>
      <c r="H115" s="124"/>
      <c r="I115" s="137"/>
      <c r="J115" s="45"/>
    </row>
    <row r="116" spans="1:10" ht="42.45" customHeight="1" x14ac:dyDescent="0.4">
      <c r="A116" s="72" t="str">
        <f>IF(  AND(ISNUMBER(B116),OR(ISNUMBER(C116),C116="PG")),IF(IF(Capa!$B$4="B",0,Capa!$B$4)&gt;=B116,1,0),"")</f>
        <v/>
      </c>
      <c r="B116" s="26">
        <f t="shared" si="3"/>
        <v>0</v>
      </c>
      <c r="C116" s="25" t="s">
        <v>846</v>
      </c>
      <c r="D116" s="59" t="s">
        <v>146</v>
      </c>
      <c r="E116" s="151"/>
      <c r="F116" s="135"/>
      <c r="G116" s="143"/>
      <c r="H116" s="124"/>
      <c r="I116" s="137"/>
      <c r="J116" s="45"/>
    </row>
    <row r="117" spans="1:10" x14ac:dyDescent="0.4">
      <c r="A117" s="72">
        <f>IF(  AND(ISNUMBER(B117),OR(ISNUMBER(C117),C117="PG")),IF(IF(Capa!$B$4="B",0,Capa!$B$4)&gt;=B117,1,0),"")</f>
        <v>1</v>
      </c>
      <c r="B117" s="26">
        <f t="shared" si="3"/>
        <v>0</v>
      </c>
      <c r="C117" s="25">
        <v>119</v>
      </c>
      <c r="D117" s="50" t="s">
        <v>794</v>
      </c>
      <c r="E117" s="151"/>
      <c r="F117" s="135"/>
      <c r="G117" s="143"/>
      <c r="H117" s="124"/>
      <c r="I117" s="137"/>
      <c r="J117" s="45"/>
    </row>
    <row r="118" spans="1:10" x14ac:dyDescent="0.4">
      <c r="A118" s="72">
        <f>IF(  AND(ISNUMBER(B118),OR(ISNUMBER(C118),C118="PG")),IF(IF(Capa!$B$4="B",0,Capa!$B$4)&gt;=B118,1,0),"")</f>
        <v>1</v>
      </c>
      <c r="B118" s="26">
        <f t="shared" si="3"/>
        <v>0</v>
      </c>
      <c r="C118" s="25">
        <v>120</v>
      </c>
      <c r="D118" s="50" t="s">
        <v>795</v>
      </c>
      <c r="E118" s="151"/>
      <c r="F118" s="135"/>
      <c r="G118" s="143"/>
      <c r="H118" s="124"/>
      <c r="I118" s="137"/>
      <c r="J118" s="45"/>
    </row>
    <row r="119" spans="1:10" ht="10.3" customHeight="1" x14ac:dyDescent="0.4">
      <c r="A119" s="72" t="str">
        <f>IF(  AND(ISNUMBER(B119),OR(ISNUMBER(C119),C119="PG")),IF(IF(Capa!$B$4="B",0,Capa!$B$4)&gt;=B119,1,0),"")</f>
        <v/>
      </c>
      <c r="B119" s="26">
        <f t="shared" si="3"/>
        <v>1</v>
      </c>
      <c r="C119" s="25" t="s">
        <v>9</v>
      </c>
      <c r="D119" s="50"/>
      <c r="E119" s="151"/>
      <c r="F119" s="135"/>
      <c r="G119" s="143"/>
      <c r="H119" s="124"/>
      <c r="I119" s="137"/>
      <c r="J119" s="45"/>
    </row>
    <row r="120" spans="1:10" x14ac:dyDescent="0.4">
      <c r="A120" s="72">
        <f>IF(  AND(ISNUMBER(B120),OR(ISNUMBER(C120),C120="PG")),IF(IF(Capa!$B$4="B",0,Capa!$B$4)&gt;=B120,1,0),"")</f>
        <v>0</v>
      </c>
      <c r="B120" s="26">
        <f t="shared" si="3"/>
        <v>1</v>
      </c>
      <c r="C120" s="25">
        <v>121</v>
      </c>
      <c r="D120" s="50" t="s">
        <v>796</v>
      </c>
      <c r="E120" s="151"/>
      <c r="F120" s="135"/>
      <c r="G120" s="143"/>
      <c r="H120" s="124"/>
      <c r="I120" s="137"/>
      <c r="J120" s="45"/>
    </row>
    <row r="121" spans="1:10" x14ac:dyDescent="0.4">
      <c r="A121" s="72">
        <f>IF(  AND(ISNUMBER(B121),OR(ISNUMBER(C121),C121="PG")),IF(IF(Capa!$B$4="B",0,Capa!$B$4)&gt;=B121,1,0),"")</f>
        <v>0</v>
      </c>
      <c r="B121" s="26">
        <f t="shared" si="3"/>
        <v>1</v>
      </c>
      <c r="C121" s="25">
        <v>122</v>
      </c>
      <c r="D121" s="50" t="s">
        <v>797</v>
      </c>
      <c r="E121" s="151"/>
      <c r="F121" s="135"/>
      <c r="G121" s="143"/>
      <c r="H121" s="124"/>
      <c r="I121" s="137"/>
      <c r="J121" s="45"/>
    </row>
    <row r="122" spans="1:10" x14ac:dyDescent="0.4">
      <c r="A122" s="72">
        <f>IF(  AND(ISNUMBER(B122),OR(ISNUMBER(C122),C122="PG")),IF(IF(Capa!$B$4="B",0,Capa!$B$4)&gt;=B122,1,0),"")</f>
        <v>0</v>
      </c>
      <c r="B122" s="26">
        <f t="shared" si="3"/>
        <v>1</v>
      </c>
      <c r="C122" s="25">
        <v>123</v>
      </c>
      <c r="D122" s="50" t="s">
        <v>798</v>
      </c>
      <c r="E122" s="151"/>
      <c r="F122" s="135"/>
      <c r="G122" s="143"/>
      <c r="H122" s="124"/>
      <c r="I122" s="137"/>
      <c r="J122" s="45"/>
    </row>
    <row r="123" spans="1:10" ht="10.75" customHeight="1" x14ac:dyDescent="0.4">
      <c r="A123" s="72" t="str">
        <f>IF(  AND(ISNUMBER(B123),OR(ISNUMBER(C123),C123="PG")),IF(IF(Capa!$B$4="B",0,Capa!$B$4)&gt;=B123,1,0),"")</f>
        <v/>
      </c>
      <c r="B123" s="26">
        <f t="shared" si="3"/>
        <v>2</v>
      </c>
      <c r="C123" s="25" t="s">
        <v>12</v>
      </c>
      <c r="D123" s="50"/>
      <c r="E123" s="151"/>
      <c r="F123" s="135"/>
      <c r="G123" s="143"/>
      <c r="H123" s="124"/>
      <c r="I123" s="137"/>
      <c r="J123" s="45"/>
    </row>
    <row r="124" spans="1:10" x14ac:dyDescent="0.4">
      <c r="A124" s="72">
        <f>IF(  AND(ISNUMBER(B124),OR(ISNUMBER(C124),C124="PG")),IF(IF(Capa!$B$4="B",0,Capa!$B$4)&gt;=B124,1,0),"")</f>
        <v>0</v>
      </c>
      <c r="B124" s="26">
        <f t="shared" si="3"/>
        <v>2</v>
      </c>
      <c r="C124" s="25">
        <v>124</v>
      </c>
      <c r="D124" s="50" t="s">
        <v>799</v>
      </c>
      <c r="E124" s="151"/>
      <c r="F124" s="135"/>
      <c r="G124" s="143"/>
      <c r="H124" s="124"/>
      <c r="I124" s="137"/>
      <c r="J124" s="45"/>
    </row>
    <row r="125" spans="1:10" x14ac:dyDescent="0.4">
      <c r="A125" s="72">
        <f>IF(  AND(ISNUMBER(B125),OR(ISNUMBER(C125),C125="PG")),IF(IF(Capa!$B$4="B",0,Capa!$B$4)&gt;=B125,1,0),"")</f>
        <v>0</v>
      </c>
      <c r="B125" s="26">
        <f t="shared" si="3"/>
        <v>2</v>
      </c>
      <c r="C125" s="25">
        <v>125</v>
      </c>
      <c r="D125" s="50" t="s">
        <v>800</v>
      </c>
      <c r="E125" s="151"/>
      <c r="F125" s="135"/>
      <c r="G125" s="143"/>
      <c r="H125" s="124"/>
      <c r="I125" s="137"/>
      <c r="J125" s="45"/>
    </row>
    <row r="126" spans="1:10" x14ac:dyDescent="0.4">
      <c r="A126" s="72">
        <f>IF(  AND(ISNUMBER(B126),OR(ISNUMBER(C126),C126="PG")),IF(IF(Capa!$B$4="B",0,Capa!$B$4)&gt;=B126,1,0),"")</f>
        <v>0</v>
      </c>
      <c r="B126" s="26">
        <f t="shared" si="3"/>
        <v>2</v>
      </c>
      <c r="C126" s="25">
        <v>126</v>
      </c>
      <c r="D126" s="50" t="s">
        <v>801</v>
      </c>
      <c r="E126" s="151"/>
      <c r="F126" s="135"/>
      <c r="G126" s="143"/>
      <c r="H126" s="124"/>
      <c r="I126" s="137"/>
      <c r="J126" s="45"/>
    </row>
    <row r="127" spans="1:10" x14ac:dyDescent="0.4">
      <c r="A127" s="72">
        <f>IF(  AND(ISNUMBER(B127),OR(ISNUMBER(C127),C127="PG")),IF(IF(Capa!$B$4="B",0,Capa!$B$4)&gt;=B127,1,0),"")</f>
        <v>0</v>
      </c>
      <c r="B127" s="26">
        <f t="shared" si="3"/>
        <v>2</v>
      </c>
      <c r="C127" s="25">
        <v>127</v>
      </c>
      <c r="D127" s="50" t="s">
        <v>802</v>
      </c>
      <c r="E127" s="151"/>
      <c r="F127" s="135"/>
      <c r="G127" s="143"/>
      <c r="H127" s="124"/>
      <c r="I127" s="137"/>
      <c r="J127" s="45"/>
    </row>
    <row r="128" spans="1:10" x14ac:dyDescent="0.4">
      <c r="A128" s="72">
        <f>IF(  AND(ISNUMBER(B128),OR(ISNUMBER(C128),C128="PG")),IF(IF(Capa!$B$4="B",0,Capa!$B$4)&gt;=B128,1,0),"")</f>
        <v>0</v>
      </c>
      <c r="B128" s="26">
        <f t="shared" si="3"/>
        <v>2</v>
      </c>
      <c r="C128" s="25">
        <v>128</v>
      </c>
      <c r="D128" s="50" t="s">
        <v>803</v>
      </c>
      <c r="E128" s="151"/>
      <c r="F128" s="135"/>
      <c r="G128" s="143"/>
      <c r="H128" s="124"/>
      <c r="I128" s="137"/>
      <c r="J128" s="45"/>
    </row>
    <row r="129" spans="1:10" x14ac:dyDescent="0.4">
      <c r="A129" s="72">
        <f>IF(  AND(ISNUMBER(B129),OR(ISNUMBER(C129),C129="PG")),IF(IF(Capa!$B$4="B",0,Capa!$B$4)&gt;=B129,1,0),"")</f>
        <v>0</v>
      </c>
      <c r="B129" s="26">
        <f t="shared" si="3"/>
        <v>2</v>
      </c>
      <c r="C129" s="25">
        <v>129</v>
      </c>
      <c r="D129" s="50" t="s">
        <v>804</v>
      </c>
      <c r="E129" s="151"/>
      <c r="F129" s="135"/>
      <c r="G129" s="143"/>
      <c r="H129" s="124"/>
      <c r="I129" s="137"/>
      <c r="J129" s="45"/>
    </row>
    <row r="130" spans="1:10" x14ac:dyDescent="0.4">
      <c r="A130" s="72">
        <f>IF(  AND(ISNUMBER(B130),OR(ISNUMBER(C130),C130="PG")),IF(IF(Capa!$B$4="B",0,Capa!$B$4)&gt;=B130,1,0),"")</f>
        <v>0</v>
      </c>
      <c r="B130" s="26">
        <f t="shared" si="3"/>
        <v>2</v>
      </c>
      <c r="C130" s="25">
        <v>130</v>
      </c>
      <c r="D130" s="50" t="s">
        <v>805</v>
      </c>
      <c r="E130" s="151"/>
      <c r="F130" s="135"/>
      <c r="G130" s="143"/>
      <c r="H130" s="124"/>
      <c r="I130" s="137"/>
      <c r="J130" s="45"/>
    </row>
    <row r="131" spans="1:10" ht="43.75" x14ac:dyDescent="0.4">
      <c r="A131" s="72">
        <f>IF(  AND(ISNUMBER(B131),OR(ISNUMBER(C131),C131="PG")),IF(IF(Capa!$B$4="B",0,Capa!$B$4)&gt;=B131,1,0),"")</f>
        <v>0</v>
      </c>
      <c r="B131" s="26">
        <f t="shared" si="3"/>
        <v>2</v>
      </c>
      <c r="C131" s="25">
        <v>131</v>
      </c>
      <c r="D131" s="50" t="s">
        <v>147</v>
      </c>
      <c r="E131" s="151"/>
      <c r="F131" s="135"/>
      <c r="G131" s="143"/>
      <c r="H131" s="124"/>
      <c r="I131" s="137"/>
      <c r="J131" s="45"/>
    </row>
    <row r="132" spans="1:10" ht="43.75" x14ac:dyDescent="0.4">
      <c r="A132" s="72">
        <f>IF(  AND(ISNUMBER(B132),OR(ISNUMBER(C132),C132="PG")),IF(IF(Capa!$B$4="B",0,Capa!$B$4)&gt;=B132,1,0),"")</f>
        <v>0</v>
      </c>
      <c r="B132" s="26">
        <f t="shared" si="3"/>
        <v>2</v>
      </c>
      <c r="C132" s="25">
        <v>132</v>
      </c>
      <c r="D132" s="50" t="s">
        <v>148</v>
      </c>
      <c r="E132" s="151"/>
      <c r="F132" s="135"/>
      <c r="G132" s="143"/>
      <c r="H132" s="124"/>
      <c r="I132" s="137"/>
      <c r="J132" s="45"/>
    </row>
    <row r="133" spans="1:10" ht="43.75" x14ac:dyDescent="0.4">
      <c r="A133" s="72">
        <f>IF(  AND(ISNUMBER(B133),OR(ISNUMBER(C133),C133="PG")),IF(IF(Capa!$B$4="B",0,Capa!$B$4)&gt;=B133,1,0),"")</f>
        <v>0</v>
      </c>
      <c r="B133" s="26">
        <f t="shared" si="3"/>
        <v>2</v>
      </c>
      <c r="C133" s="25">
        <v>133</v>
      </c>
      <c r="D133" s="50" t="s">
        <v>149</v>
      </c>
      <c r="E133" s="151"/>
      <c r="F133" s="135"/>
      <c r="G133" s="143"/>
      <c r="H133" s="124"/>
      <c r="I133" s="137"/>
      <c r="J133" s="45"/>
    </row>
    <row r="134" spans="1:10" ht="5.15" customHeight="1" x14ac:dyDescent="0.4">
      <c r="A134" s="72" t="str">
        <f>IF(  AND(ISNUMBER(B134),OR(ISNUMBER(C134),C134="PG")),IF(IF(Capa!$B$4="B",0,Capa!$B$4)&gt;=B134,1,0),"")</f>
        <v/>
      </c>
      <c r="B134" s="26">
        <f t="shared" si="3"/>
        <v>3</v>
      </c>
      <c r="C134" s="25" t="s">
        <v>17</v>
      </c>
      <c r="D134" s="50"/>
      <c r="E134" s="151"/>
      <c r="F134" s="135"/>
      <c r="G134" s="143"/>
      <c r="H134" s="124"/>
      <c r="I134" s="137"/>
      <c r="J134" s="45"/>
    </row>
    <row r="135" spans="1:10" ht="29.15" x14ac:dyDescent="0.4">
      <c r="A135" s="72">
        <f>IF(  AND(ISNUMBER(B135),OR(ISNUMBER(C135),C135="PG")),IF(IF(Capa!$B$4="B",0,Capa!$B$4)&gt;=B135,1,0),"")</f>
        <v>0</v>
      </c>
      <c r="B135" s="26">
        <f t="shared" si="3"/>
        <v>3</v>
      </c>
      <c r="C135" s="25">
        <v>134</v>
      </c>
      <c r="D135" s="50" t="s">
        <v>150</v>
      </c>
      <c r="E135" s="151"/>
      <c r="F135" s="135"/>
      <c r="G135" s="143"/>
      <c r="H135" s="124"/>
      <c r="I135" s="137"/>
      <c r="J135" s="45"/>
    </row>
    <row r="136" spans="1:10" ht="8.15" customHeight="1" x14ac:dyDescent="0.4">
      <c r="A136" s="72" t="str">
        <f>IF(  AND(ISNUMBER(B136),OR(ISNUMBER(C136),C136="PG")),IF(IF(Capa!$B$4="B",0,Capa!$B$4)&gt;=B136,1,0),"")</f>
        <v/>
      </c>
      <c r="B136" s="80" t="str">
        <f t="shared" si="3"/>
        <v/>
      </c>
      <c r="C136" s="81"/>
      <c r="D136" s="41"/>
      <c r="E136" s="118"/>
      <c r="F136" s="55"/>
      <c r="G136" s="145"/>
      <c r="H136" s="122"/>
      <c r="I136" s="137"/>
      <c r="J136" s="34"/>
    </row>
    <row r="137" spans="1:10" x14ac:dyDescent="0.4">
      <c r="A137" s="72" t="str">
        <f>IF(  AND(ISNUMBER(B137),OR(ISNUMBER(C137),C137="PG")),IF(IF(Capa!$B$4="B",0,Capa!$B$4)&gt;=B137,1,0),"")</f>
        <v/>
      </c>
      <c r="B137" s="63" t="str">
        <f t="shared" si="3"/>
        <v/>
      </c>
      <c r="C137" s="75"/>
      <c r="D137" s="78" t="s">
        <v>151</v>
      </c>
      <c r="E137" s="110"/>
      <c r="F137" s="65"/>
      <c r="G137" s="144"/>
      <c r="H137" s="110"/>
      <c r="I137" s="144"/>
      <c r="J137" s="79"/>
    </row>
    <row r="138" spans="1:10" ht="6.45" customHeight="1" x14ac:dyDescent="0.4">
      <c r="A138" s="72" t="str">
        <f>IF(  AND(ISNUMBER(B138),OR(ISNUMBER(C138),C138="PG")),IF(IF(Capa!$B$4="B",0,Capa!$B$4)&gt;=B138,1,0),"")</f>
        <v/>
      </c>
      <c r="B138" s="82">
        <f t="shared" si="3"/>
        <v>0</v>
      </c>
      <c r="C138" s="83" t="s">
        <v>4</v>
      </c>
      <c r="D138" s="42"/>
      <c r="E138" s="119"/>
      <c r="F138" s="43"/>
      <c r="G138" s="145"/>
      <c r="H138" s="122"/>
      <c r="I138" s="137"/>
      <c r="J138" s="44"/>
    </row>
    <row r="139" spans="1:10" ht="39" x14ac:dyDescent="0.4">
      <c r="A139" s="72">
        <f>IF(  AND(ISNUMBER(B139),OR(ISNUMBER(C139),C139="PG")),IF(IF(Capa!$B$4="B",0,Capa!$B$4)&gt;=B139,1,0),"")</f>
        <v>1</v>
      </c>
      <c r="B139" s="26">
        <f t="shared" si="3"/>
        <v>0</v>
      </c>
      <c r="C139" s="25" t="s">
        <v>791</v>
      </c>
      <c r="D139" s="58" t="s">
        <v>152</v>
      </c>
      <c r="E139" s="151"/>
      <c r="F139" s="135"/>
      <c r="G139" s="143"/>
      <c r="H139" s="124"/>
      <c r="I139" s="137"/>
      <c r="J139" s="45"/>
    </row>
    <row r="140" spans="1:10" ht="43.75" x14ac:dyDescent="0.4">
      <c r="A140" s="72">
        <f>IF(  AND(ISNUMBER(B140),OR(ISNUMBER(C140),C140="PG")),IF(IF(Capa!$B$4="B",0,Capa!$B$4)&gt;=B140,1,0),"")</f>
        <v>1</v>
      </c>
      <c r="B140" s="26">
        <f t="shared" si="3"/>
        <v>0</v>
      </c>
      <c r="C140" s="25">
        <v>135</v>
      </c>
      <c r="D140" s="50" t="s">
        <v>153</v>
      </c>
      <c r="E140" s="151"/>
      <c r="F140" s="135"/>
      <c r="G140" s="143"/>
      <c r="H140" s="124"/>
      <c r="I140" s="137"/>
      <c r="J140" s="45"/>
    </row>
    <row r="141" spans="1:10" ht="43.75" x14ac:dyDescent="0.4">
      <c r="A141" s="72">
        <f>IF(  AND(ISNUMBER(B141),OR(ISNUMBER(C141),C141="PG")),IF(IF(Capa!$B$4="B",0,Capa!$B$4)&gt;=B141,1,0),"")</f>
        <v>1</v>
      </c>
      <c r="B141" s="26">
        <f t="shared" si="3"/>
        <v>0</v>
      </c>
      <c r="C141" s="25">
        <v>136</v>
      </c>
      <c r="D141" s="50" t="s">
        <v>154</v>
      </c>
      <c r="E141" s="151"/>
      <c r="F141" s="135"/>
      <c r="G141" s="143"/>
      <c r="H141" s="124"/>
      <c r="I141" s="137"/>
      <c r="J141" s="45"/>
    </row>
    <row r="142" spans="1:10" ht="6.45" customHeight="1" x14ac:dyDescent="0.4">
      <c r="A142" s="72" t="str">
        <f>IF(  AND(ISNUMBER(B142),OR(ISNUMBER(C142),C142="PG")),IF(IF(Capa!$B$4="B",0,Capa!$B$4)&gt;=B142,1,0),"")</f>
        <v/>
      </c>
      <c r="B142" s="26">
        <f t="shared" si="3"/>
        <v>1</v>
      </c>
      <c r="C142" s="25" t="s">
        <v>9</v>
      </c>
      <c r="D142" s="50"/>
      <c r="E142" s="151"/>
      <c r="F142" s="135"/>
      <c r="G142" s="143"/>
      <c r="H142" s="124"/>
      <c r="I142" s="137"/>
      <c r="J142" s="45"/>
    </row>
    <row r="143" spans="1:10" ht="29.15" x14ac:dyDescent="0.4">
      <c r="A143" s="72">
        <f>IF(  AND(ISNUMBER(B143),OR(ISNUMBER(C143),C143="PG")),IF(IF(Capa!$B$4="B",0,Capa!$B$4)&gt;=B143,1,0),"")</f>
        <v>0</v>
      </c>
      <c r="B143" s="26">
        <f t="shared" si="3"/>
        <v>1</v>
      </c>
      <c r="C143" s="25">
        <v>137</v>
      </c>
      <c r="D143" s="50" t="s">
        <v>155</v>
      </c>
      <c r="E143" s="151"/>
      <c r="F143" s="135"/>
      <c r="G143" s="143"/>
      <c r="H143" s="124"/>
      <c r="I143" s="137"/>
      <c r="J143" s="45"/>
    </row>
    <row r="144" spans="1:10" ht="43.75" x14ac:dyDescent="0.4">
      <c r="A144" s="72">
        <f>IF(  AND(ISNUMBER(B144),OR(ISNUMBER(C144),C144="PG")),IF(IF(Capa!$B$4="B",0,Capa!$B$4)&gt;=B144,1,0),"")</f>
        <v>0</v>
      </c>
      <c r="B144" s="26">
        <f t="shared" si="3"/>
        <v>1</v>
      </c>
      <c r="C144" s="25">
        <v>138</v>
      </c>
      <c r="D144" s="50" t="s">
        <v>156</v>
      </c>
      <c r="E144" s="151"/>
      <c r="F144" s="135"/>
      <c r="G144" s="143"/>
      <c r="H144" s="124"/>
      <c r="I144" s="137"/>
      <c r="J144" s="45"/>
    </row>
    <row r="145" spans="1:10" ht="43.75" x14ac:dyDescent="0.4">
      <c r="A145" s="72">
        <f>IF(  AND(ISNUMBER(B145),OR(ISNUMBER(C145),C145="PG")),IF(IF(Capa!$B$4="B",0,Capa!$B$4)&gt;=B145,1,0),"")</f>
        <v>0</v>
      </c>
      <c r="B145" s="26">
        <f t="shared" si="3"/>
        <v>1</v>
      </c>
      <c r="C145" s="25">
        <v>139</v>
      </c>
      <c r="D145" s="50" t="s">
        <v>157</v>
      </c>
      <c r="E145" s="151"/>
      <c r="F145" s="135"/>
      <c r="G145" s="143"/>
      <c r="H145" s="124"/>
      <c r="I145" s="137"/>
      <c r="J145" s="45"/>
    </row>
    <row r="146" spans="1:10" ht="6.9" customHeight="1" x14ac:dyDescent="0.4">
      <c r="A146" s="72" t="str">
        <f>IF(  AND(ISNUMBER(B146),OR(ISNUMBER(C146),C146="PG")),IF(IF(Capa!$B$4="B",0,Capa!$B$4)&gt;=B146,1,0),"")</f>
        <v/>
      </c>
      <c r="B146" s="26">
        <f t="shared" si="3"/>
        <v>3</v>
      </c>
      <c r="C146" s="25" t="s">
        <v>17</v>
      </c>
      <c r="D146" s="50"/>
      <c r="E146" s="151"/>
      <c r="F146" s="135"/>
      <c r="G146" s="143"/>
      <c r="H146" s="124"/>
      <c r="I146" s="137"/>
      <c r="J146" s="45"/>
    </row>
    <row r="147" spans="1:10" ht="43.75" x14ac:dyDescent="0.4">
      <c r="A147" s="72">
        <f>IF(  AND(ISNUMBER(B147),OR(ISNUMBER(C147),C147="PG")),IF(IF(Capa!$B$4="B",0,Capa!$B$4)&gt;=B147,1,0),"")</f>
        <v>0</v>
      </c>
      <c r="B147" s="26">
        <f t="shared" si="3"/>
        <v>3</v>
      </c>
      <c r="C147" s="25">
        <v>140</v>
      </c>
      <c r="D147" s="50" t="s">
        <v>158</v>
      </c>
      <c r="E147" s="151"/>
      <c r="F147" s="135"/>
      <c r="G147" s="143"/>
      <c r="H147" s="124"/>
      <c r="I147" s="137"/>
      <c r="J147" s="45"/>
    </row>
    <row r="148" spans="1:10" ht="43.75" x14ac:dyDescent="0.4">
      <c r="A148" s="72">
        <f>IF(  AND(ISNUMBER(B148),OR(ISNUMBER(C148),C148="PG")),IF(IF(Capa!$B$4="B",0,Capa!$B$4)&gt;=B148,1,0),"")</f>
        <v>0</v>
      </c>
      <c r="B148" s="26">
        <f t="shared" si="3"/>
        <v>3</v>
      </c>
      <c r="C148" s="25">
        <v>141</v>
      </c>
      <c r="D148" s="50" t="s">
        <v>159</v>
      </c>
      <c r="E148" s="151"/>
      <c r="F148" s="135"/>
      <c r="G148" s="143"/>
      <c r="H148" s="124"/>
      <c r="I148" s="137"/>
      <c r="J148" s="45"/>
    </row>
    <row r="149" spans="1:10" ht="58.3" x14ac:dyDescent="0.4">
      <c r="A149" s="72">
        <f>IF(  AND(ISNUMBER(B149),OR(ISNUMBER(C149),C149="PG")),IF(IF(Capa!$B$4="B",0,Capa!$B$4)&gt;=B149,1,0),"")</f>
        <v>0</v>
      </c>
      <c r="B149" s="26">
        <f t="shared" si="3"/>
        <v>3</v>
      </c>
      <c r="C149" s="25">
        <v>142</v>
      </c>
      <c r="D149" s="50" t="s">
        <v>160</v>
      </c>
      <c r="E149" s="151"/>
      <c r="F149" s="135"/>
      <c r="G149" s="143"/>
      <c r="H149" s="124"/>
      <c r="I149" s="137"/>
      <c r="J149" s="45"/>
    </row>
    <row r="150" spans="1:10" x14ac:dyDescent="0.4">
      <c r="A150" s="28" t="str">
        <f>IF(  AND(ISNUMBER(B150),OR(ISNUMBER(C150),C150="PG")),IF(IF(Capa!$B$4="B",0,Capa!$B$4)&gt;=B150,1,0),"")</f>
        <v/>
      </c>
      <c r="B150" s="26" t="str">
        <f t="shared" si="3"/>
        <v/>
      </c>
      <c r="C150" s="25"/>
      <c r="D150" s="11"/>
      <c r="E150" s="122"/>
      <c r="F150" s="22"/>
      <c r="G150" s="158"/>
      <c r="H150" s="122"/>
      <c r="I150" s="159"/>
      <c r="J150" s="33"/>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row r="167" spans="1:10" s="200" customFormat="1" x14ac:dyDescent="0.4">
      <c r="A167" s="204"/>
      <c r="B167" s="205"/>
      <c r="C167" s="206"/>
      <c r="D167" s="207"/>
      <c r="E167" s="208"/>
      <c r="F167" s="209"/>
      <c r="G167" s="209"/>
      <c r="H167" s="208"/>
      <c r="I167" s="210"/>
      <c r="J167" s="211"/>
    </row>
    <row r="168" spans="1:10" s="200" customFormat="1" x14ac:dyDescent="0.4">
      <c r="A168" s="204"/>
      <c r="B168" s="205"/>
      <c r="C168" s="206"/>
      <c r="D168" s="207"/>
      <c r="E168" s="208"/>
      <c r="F168" s="209"/>
      <c r="G168" s="209"/>
      <c r="H168" s="208"/>
      <c r="I168" s="210"/>
      <c r="J168" s="211"/>
    </row>
    <row r="169" spans="1:10" s="200" customFormat="1" x14ac:dyDescent="0.4">
      <c r="A169" s="204"/>
      <c r="B169" s="205"/>
      <c r="C169" s="206"/>
      <c r="D169" s="207"/>
      <c r="E169" s="208"/>
      <c r="F169" s="209"/>
      <c r="G169" s="209"/>
      <c r="H169" s="208"/>
      <c r="I169" s="210"/>
      <c r="J169" s="211"/>
    </row>
    <row r="170" spans="1:10" s="200" customFormat="1" x14ac:dyDescent="0.4">
      <c r="A170" s="204"/>
      <c r="B170" s="205"/>
      <c r="C170" s="206"/>
      <c r="D170" s="207"/>
      <c r="E170" s="208"/>
      <c r="F170" s="209"/>
      <c r="G170" s="209"/>
      <c r="H170" s="208"/>
      <c r="I170" s="210"/>
      <c r="J170" s="211"/>
    </row>
    <row r="171" spans="1:10" s="200" customFormat="1" x14ac:dyDescent="0.4">
      <c r="A171" s="204"/>
      <c r="B171" s="205"/>
      <c r="C171" s="206"/>
      <c r="D171" s="207"/>
      <c r="E171" s="208"/>
      <c r="F171" s="209"/>
      <c r="G171" s="209"/>
      <c r="H171" s="208"/>
      <c r="I171" s="210"/>
      <c r="J171" s="211"/>
    </row>
    <row r="172" spans="1:10" s="200" customFormat="1" x14ac:dyDescent="0.4">
      <c r="A172" s="204"/>
      <c r="B172" s="205"/>
      <c r="C172" s="206"/>
      <c r="D172" s="207"/>
      <c r="E172" s="208"/>
      <c r="F172" s="209"/>
      <c r="G172" s="209"/>
      <c r="H172" s="208"/>
      <c r="I172" s="210"/>
      <c r="J172" s="211"/>
    </row>
    <row r="173" spans="1:10" s="200" customFormat="1" x14ac:dyDescent="0.4">
      <c r="A173" s="204"/>
      <c r="B173" s="205"/>
      <c r="C173" s="206"/>
      <c r="D173" s="207"/>
      <c r="E173" s="208"/>
      <c r="F173" s="209"/>
      <c r="G173" s="209"/>
      <c r="H173" s="208"/>
      <c r="I173" s="210"/>
      <c r="J173" s="211"/>
    </row>
    <row r="174" spans="1:10" s="200" customFormat="1" x14ac:dyDescent="0.4">
      <c r="A174" s="204"/>
      <c r="B174" s="205"/>
      <c r="C174" s="206"/>
      <c r="D174" s="207"/>
      <c r="E174" s="208"/>
      <c r="F174" s="209"/>
      <c r="G174" s="209"/>
      <c r="H174" s="208"/>
      <c r="I174" s="210"/>
      <c r="J174" s="211"/>
    </row>
    <row r="175" spans="1:10" s="200" customFormat="1" x14ac:dyDescent="0.4">
      <c r="A175" s="204"/>
      <c r="B175" s="205"/>
      <c r="C175" s="206"/>
      <c r="D175" s="207"/>
      <c r="E175" s="208"/>
      <c r="F175" s="209"/>
      <c r="G175" s="209"/>
      <c r="H175" s="208"/>
      <c r="I175" s="210"/>
      <c r="J175" s="211"/>
    </row>
    <row r="176" spans="1:10" s="200" customFormat="1" x14ac:dyDescent="0.4">
      <c r="A176" s="204"/>
      <c r="B176" s="205"/>
      <c r="C176" s="206"/>
      <c r="D176" s="207"/>
      <c r="E176" s="208"/>
      <c r="F176" s="209"/>
      <c r="G176" s="209"/>
      <c r="H176" s="208"/>
      <c r="I176" s="210"/>
      <c r="J176" s="211"/>
    </row>
    <row r="177" spans="1:10" s="200" customFormat="1" x14ac:dyDescent="0.4">
      <c r="A177" s="204"/>
      <c r="B177" s="205"/>
      <c r="C177" s="206"/>
      <c r="D177" s="207"/>
      <c r="E177" s="208"/>
      <c r="F177" s="209"/>
      <c r="G177" s="209"/>
      <c r="H177" s="208"/>
      <c r="I177" s="210"/>
      <c r="J177" s="211"/>
    </row>
    <row r="178" spans="1:10" s="200" customFormat="1" x14ac:dyDescent="0.4">
      <c r="A178" s="204"/>
      <c r="B178" s="205"/>
      <c r="C178" s="206"/>
      <c r="D178" s="207"/>
      <c r="E178" s="208"/>
      <c r="F178" s="209"/>
      <c r="G178" s="209"/>
      <c r="H178" s="208"/>
      <c r="I178" s="210"/>
      <c r="J178" s="211"/>
    </row>
    <row r="179" spans="1:10" s="200" customFormat="1" x14ac:dyDescent="0.4">
      <c r="A179" s="204"/>
      <c r="B179" s="205"/>
      <c r="C179" s="206"/>
      <c r="D179" s="207"/>
      <c r="E179" s="208"/>
      <c r="F179" s="209"/>
      <c r="G179" s="209"/>
      <c r="H179" s="208"/>
      <c r="I179" s="210"/>
      <c r="J179" s="211"/>
    </row>
    <row r="180" spans="1:10" s="200" customFormat="1" x14ac:dyDescent="0.4">
      <c r="A180" s="204"/>
      <c r="B180" s="205"/>
      <c r="C180" s="206"/>
      <c r="D180" s="207"/>
      <c r="E180" s="208"/>
      <c r="F180" s="209"/>
      <c r="G180" s="209"/>
      <c r="H180" s="208"/>
      <c r="I180" s="210"/>
      <c r="J180" s="211"/>
    </row>
    <row r="181" spans="1:10" s="200" customFormat="1" x14ac:dyDescent="0.4">
      <c r="A181" s="204"/>
      <c r="B181" s="205"/>
      <c r="C181" s="206"/>
      <c r="D181" s="207"/>
      <c r="E181" s="208"/>
      <c r="F181" s="209"/>
      <c r="G181" s="209"/>
      <c r="H181" s="208"/>
      <c r="I181" s="210"/>
      <c r="J181" s="211"/>
    </row>
    <row r="182" spans="1:10" s="200" customFormat="1" x14ac:dyDescent="0.4">
      <c r="A182" s="204"/>
      <c r="B182" s="205"/>
      <c r="C182" s="206"/>
      <c r="D182" s="207"/>
      <c r="E182" s="208"/>
      <c r="F182" s="209"/>
      <c r="G182" s="209"/>
      <c r="H182" s="208"/>
      <c r="I182" s="210"/>
      <c r="J182" s="211"/>
    </row>
    <row r="183" spans="1:10" s="200" customFormat="1" x14ac:dyDescent="0.4">
      <c r="A183" s="204"/>
      <c r="B183" s="205"/>
      <c r="C183" s="206"/>
      <c r="D183" s="207"/>
      <c r="E183" s="208"/>
      <c r="F183" s="209"/>
      <c r="G183" s="209"/>
      <c r="H183" s="208"/>
      <c r="I183" s="210"/>
      <c r="J183" s="211"/>
    </row>
    <row r="184" spans="1:10" s="200" customFormat="1" x14ac:dyDescent="0.4">
      <c r="A184" s="204"/>
      <c r="B184" s="205"/>
      <c r="C184" s="206"/>
      <c r="D184" s="207"/>
      <c r="E184" s="208"/>
      <c r="F184" s="209"/>
      <c r="G184" s="209"/>
      <c r="H184" s="208"/>
      <c r="I184" s="210"/>
      <c r="J184" s="211"/>
    </row>
    <row r="185" spans="1:10" s="200" customFormat="1" x14ac:dyDescent="0.4">
      <c r="A185" s="204"/>
      <c r="B185" s="205"/>
      <c r="C185" s="206"/>
      <c r="D185" s="207"/>
      <c r="E185" s="208"/>
      <c r="F185" s="209"/>
      <c r="G185" s="209"/>
      <c r="H185" s="208"/>
      <c r="I185" s="210"/>
      <c r="J185" s="211"/>
    </row>
    <row r="186" spans="1:10" s="200" customFormat="1" x14ac:dyDescent="0.4">
      <c r="A186" s="204"/>
      <c r="B186" s="205"/>
      <c r="C186" s="206"/>
      <c r="D186" s="207"/>
      <c r="E186" s="208"/>
      <c r="F186" s="209"/>
      <c r="G186" s="209"/>
      <c r="H186" s="208"/>
      <c r="I186" s="210"/>
      <c r="J186" s="211"/>
    </row>
    <row r="187" spans="1:10" s="200" customFormat="1" x14ac:dyDescent="0.4">
      <c r="A187" s="204"/>
      <c r="B187" s="205"/>
      <c r="C187" s="206"/>
      <c r="D187" s="207"/>
      <c r="E187" s="208"/>
      <c r="F187" s="209"/>
      <c r="G187" s="209"/>
      <c r="H187" s="208"/>
      <c r="I187" s="210"/>
      <c r="J187" s="211"/>
    </row>
    <row r="188" spans="1:10" s="200" customFormat="1" x14ac:dyDescent="0.4">
      <c r="A188" s="204"/>
      <c r="B188" s="205"/>
      <c r="C188" s="206"/>
      <c r="D188" s="207"/>
      <c r="E188" s="208"/>
      <c r="F188" s="209"/>
      <c r="G188" s="209"/>
      <c r="H188" s="208"/>
      <c r="I188" s="210"/>
      <c r="J188" s="211"/>
    </row>
    <row r="189" spans="1:10" s="200" customFormat="1" x14ac:dyDescent="0.4">
      <c r="A189" s="204"/>
      <c r="B189" s="205"/>
      <c r="C189" s="206"/>
      <c r="D189" s="207"/>
      <c r="E189" s="208"/>
      <c r="F189" s="209"/>
      <c r="G189" s="209"/>
      <c r="H189" s="208"/>
      <c r="I189" s="210"/>
      <c r="J189" s="211"/>
    </row>
    <row r="190" spans="1:10" s="200" customFormat="1" x14ac:dyDescent="0.4">
      <c r="A190" s="204"/>
      <c r="B190" s="205"/>
      <c r="C190" s="206"/>
      <c r="D190" s="207"/>
      <c r="E190" s="208"/>
      <c r="F190" s="209"/>
      <c r="G190" s="209"/>
      <c r="H190" s="208"/>
      <c r="I190" s="210"/>
      <c r="J190" s="211"/>
    </row>
    <row r="191" spans="1:10" s="200" customFormat="1" x14ac:dyDescent="0.4">
      <c r="A191" s="204"/>
      <c r="B191" s="205"/>
      <c r="C191" s="206"/>
      <c r="D191" s="207"/>
      <c r="E191" s="208"/>
      <c r="F191" s="209"/>
      <c r="G191" s="209"/>
      <c r="H191" s="208"/>
      <c r="I191" s="210"/>
      <c r="J191" s="211"/>
    </row>
    <row r="192" spans="1:10" s="200" customFormat="1" x14ac:dyDescent="0.4">
      <c r="A192" s="204"/>
      <c r="B192" s="205"/>
      <c r="C192" s="206"/>
      <c r="D192" s="207"/>
      <c r="E192" s="208"/>
      <c r="F192" s="209"/>
      <c r="G192" s="209"/>
      <c r="H192" s="208"/>
      <c r="I192" s="210"/>
      <c r="J192" s="211"/>
    </row>
    <row r="193" spans="1:10" s="200" customFormat="1" x14ac:dyDescent="0.4">
      <c r="A193" s="204"/>
      <c r="B193" s="205"/>
      <c r="C193" s="206"/>
      <c r="D193" s="207"/>
      <c r="E193" s="208"/>
      <c r="F193" s="209"/>
      <c r="G193" s="209"/>
      <c r="H193" s="208"/>
      <c r="I193" s="210"/>
      <c r="J193" s="211"/>
    </row>
    <row r="194" spans="1:10" s="200" customFormat="1" x14ac:dyDescent="0.4">
      <c r="A194" s="204"/>
      <c r="B194" s="205"/>
      <c r="C194" s="206"/>
      <c r="D194" s="207"/>
      <c r="E194" s="208"/>
      <c r="F194" s="209"/>
      <c r="G194" s="209"/>
      <c r="H194" s="208"/>
      <c r="I194" s="210"/>
      <c r="J194" s="211"/>
    </row>
    <row r="195" spans="1:10" s="200" customFormat="1" x14ac:dyDescent="0.4">
      <c r="A195" s="204"/>
      <c r="B195" s="205"/>
      <c r="C195" s="206"/>
      <c r="D195" s="207"/>
      <c r="E195" s="208"/>
      <c r="F195" s="209"/>
      <c r="G195" s="209"/>
      <c r="H195" s="208"/>
      <c r="I195" s="210"/>
      <c r="J195" s="211"/>
    </row>
    <row r="196" spans="1:10" s="200" customFormat="1" x14ac:dyDescent="0.4">
      <c r="A196" s="204"/>
      <c r="B196" s="205"/>
      <c r="C196" s="206"/>
      <c r="D196" s="207"/>
      <c r="E196" s="208"/>
      <c r="F196" s="209"/>
      <c r="G196" s="209"/>
      <c r="H196" s="208"/>
      <c r="I196" s="210"/>
      <c r="J196" s="211"/>
    </row>
    <row r="197" spans="1:10" s="200" customFormat="1" x14ac:dyDescent="0.4">
      <c r="A197" s="204"/>
      <c r="B197" s="205"/>
      <c r="C197" s="206"/>
      <c r="D197" s="207"/>
      <c r="E197" s="208"/>
      <c r="F197" s="209"/>
      <c r="G197" s="209"/>
      <c r="H197" s="208"/>
      <c r="I197" s="210"/>
      <c r="J197" s="211"/>
    </row>
    <row r="198" spans="1:10" s="200" customFormat="1" x14ac:dyDescent="0.4">
      <c r="A198" s="204"/>
      <c r="B198" s="205"/>
      <c r="C198" s="206"/>
      <c r="D198" s="207"/>
      <c r="E198" s="208"/>
      <c r="F198" s="209"/>
      <c r="G198" s="209"/>
      <c r="H198" s="208"/>
      <c r="I198" s="210"/>
      <c r="J198" s="211"/>
    </row>
    <row r="199" spans="1:10" s="200" customFormat="1" x14ac:dyDescent="0.4">
      <c r="A199" s="204"/>
      <c r="B199" s="205"/>
      <c r="C199" s="206"/>
      <c r="D199" s="207"/>
      <c r="E199" s="208"/>
      <c r="F199" s="209"/>
      <c r="G199" s="209"/>
      <c r="H199" s="208"/>
      <c r="I199" s="210"/>
      <c r="J199" s="211"/>
    </row>
    <row r="200" spans="1:10" s="200" customFormat="1" x14ac:dyDescent="0.4">
      <c r="A200" s="204"/>
      <c r="B200" s="205"/>
      <c r="C200" s="206"/>
      <c r="D200" s="207"/>
      <c r="E200" s="208"/>
      <c r="F200" s="209"/>
      <c r="G200" s="209"/>
      <c r="H200" s="208"/>
      <c r="I200" s="210"/>
      <c r="J200" s="211"/>
    </row>
    <row r="201" spans="1:10" s="200" customFormat="1" x14ac:dyDescent="0.4">
      <c r="A201" s="204"/>
      <c r="B201" s="205"/>
      <c r="C201" s="206"/>
      <c r="D201" s="207"/>
      <c r="E201" s="208"/>
      <c r="F201" s="209"/>
      <c r="G201" s="209"/>
      <c r="H201" s="208"/>
      <c r="I201" s="210"/>
      <c r="J201" s="211"/>
    </row>
    <row r="202" spans="1:10" s="200" customFormat="1" x14ac:dyDescent="0.4">
      <c r="A202" s="204"/>
      <c r="B202" s="205"/>
      <c r="C202" s="206"/>
      <c r="D202" s="207"/>
      <c r="E202" s="208"/>
      <c r="F202" s="209"/>
      <c r="G202" s="209"/>
      <c r="H202" s="208"/>
      <c r="I202" s="210"/>
      <c r="J202" s="211"/>
    </row>
    <row r="203" spans="1:10" s="200" customFormat="1" x14ac:dyDescent="0.4">
      <c r="A203" s="204"/>
      <c r="B203" s="205"/>
      <c r="C203" s="206"/>
      <c r="D203" s="207"/>
      <c r="E203" s="208"/>
      <c r="F203" s="209"/>
      <c r="G203" s="209"/>
      <c r="H203" s="208"/>
      <c r="I203" s="210"/>
      <c r="J203" s="211"/>
    </row>
    <row r="204" spans="1:10" s="200" customFormat="1" x14ac:dyDescent="0.4">
      <c r="A204" s="204"/>
      <c r="B204" s="205"/>
      <c r="C204" s="206"/>
      <c r="D204" s="207"/>
      <c r="E204" s="208"/>
      <c r="F204" s="209"/>
      <c r="G204" s="209"/>
      <c r="H204" s="208"/>
      <c r="I204" s="210"/>
      <c r="J204" s="211"/>
    </row>
    <row r="205" spans="1:10" s="200" customFormat="1" x14ac:dyDescent="0.4">
      <c r="A205" s="204"/>
      <c r="B205" s="205"/>
      <c r="C205" s="206"/>
      <c r="D205" s="207"/>
      <c r="E205" s="208"/>
      <c r="F205" s="209"/>
      <c r="G205" s="209"/>
      <c r="H205" s="208"/>
      <c r="I205" s="210"/>
      <c r="J205" s="211"/>
    </row>
    <row r="206" spans="1:10" s="200" customFormat="1" x14ac:dyDescent="0.4">
      <c r="A206" s="204"/>
      <c r="B206" s="205"/>
      <c r="C206" s="206"/>
      <c r="D206" s="207"/>
      <c r="E206" s="208"/>
      <c r="F206" s="209"/>
      <c r="G206" s="209"/>
      <c r="H206" s="208"/>
      <c r="I206" s="210"/>
      <c r="J206" s="211"/>
    </row>
    <row r="207" spans="1:10" s="200" customFormat="1" x14ac:dyDescent="0.4">
      <c r="A207" s="204"/>
      <c r="B207" s="205"/>
      <c r="C207" s="206"/>
      <c r="D207" s="207"/>
      <c r="E207" s="208"/>
      <c r="F207" s="209"/>
      <c r="G207" s="209"/>
      <c r="H207" s="208"/>
      <c r="I207" s="210"/>
      <c r="J207" s="211"/>
    </row>
    <row r="208" spans="1:10" s="200" customFormat="1" x14ac:dyDescent="0.4">
      <c r="A208" s="204"/>
      <c r="B208" s="205"/>
      <c r="C208" s="206"/>
      <c r="D208" s="207"/>
      <c r="E208" s="208"/>
      <c r="F208" s="209"/>
      <c r="G208" s="209"/>
      <c r="H208" s="208"/>
      <c r="I208" s="210"/>
      <c r="J208" s="211"/>
    </row>
    <row r="209" spans="1:10" s="200" customFormat="1" x14ac:dyDescent="0.4">
      <c r="A209" s="204"/>
      <c r="B209" s="205"/>
      <c r="C209" s="206"/>
      <c r="D209" s="207"/>
      <c r="E209" s="208"/>
      <c r="F209" s="209"/>
      <c r="G209" s="209"/>
      <c r="H209" s="208"/>
      <c r="I209" s="210"/>
      <c r="J209" s="211"/>
    </row>
    <row r="210" spans="1:10" s="200" customFormat="1" x14ac:dyDescent="0.4">
      <c r="A210" s="204"/>
      <c r="B210" s="205"/>
      <c r="C210" s="206"/>
      <c r="D210" s="207"/>
      <c r="E210" s="208"/>
      <c r="F210" s="209"/>
      <c r="G210" s="209"/>
      <c r="H210" s="208"/>
      <c r="I210" s="210"/>
      <c r="J210" s="211"/>
    </row>
    <row r="211" spans="1:10" s="200" customFormat="1" x14ac:dyDescent="0.4">
      <c r="A211" s="204"/>
      <c r="B211" s="205"/>
      <c r="C211" s="206"/>
      <c r="D211" s="207"/>
      <c r="E211" s="208"/>
      <c r="F211" s="209"/>
      <c r="G211" s="209"/>
      <c r="H211" s="208"/>
      <c r="I211" s="210"/>
      <c r="J211" s="211"/>
    </row>
    <row r="212" spans="1:10" s="200" customFormat="1" x14ac:dyDescent="0.4">
      <c r="A212" s="204"/>
      <c r="B212" s="205"/>
      <c r="C212" s="206"/>
      <c r="D212" s="207"/>
      <c r="E212" s="208"/>
      <c r="F212" s="209"/>
      <c r="G212" s="209"/>
      <c r="H212" s="208"/>
      <c r="I212" s="210"/>
      <c r="J212" s="211"/>
    </row>
    <row r="213" spans="1:10" s="200" customFormat="1" x14ac:dyDescent="0.4">
      <c r="A213" s="204"/>
      <c r="B213" s="205"/>
      <c r="C213" s="206"/>
      <c r="D213" s="207"/>
      <c r="E213" s="208"/>
      <c r="F213" s="209"/>
      <c r="G213" s="209"/>
      <c r="H213" s="208"/>
      <c r="I213" s="210"/>
      <c r="J213" s="211"/>
    </row>
    <row r="214" spans="1:10" s="200" customFormat="1" x14ac:dyDescent="0.4">
      <c r="A214" s="204"/>
      <c r="B214" s="205"/>
      <c r="C214" s="206"/>
      <c r="D214" s="207"/>
      <c r="E214" s="208"/>
      <c r="F214" s="209"/>
      <c r="G214" s="209"/>
      <c r="H214" s="208"/>
      <c r="I214" s="210"/>
      <c r="J214" s="211"/>
    </row>
    <row r="215" spans="1:10" s="200" customFormat="1" x14ac:dyDescent="0.4">
      <c r="A215" s="204"/>
      <c r="B215" s="205"/>
      <c r="C215" s="206"/>
      <c r="D215" s="207"/>
      <c r="E215" s="208"/>
      <c r="F215" s="209"/>
      <c r="G215" s="209"/>
      <c r="H215" s="208"/>
      <c r="I215" s="210"/>
      <c r="J215" s="211"/>
    </row>
    <row r="216" spans="1:10" s="200" customFormat="1" x14ac:dyDescent="0.4">
      <c r="A216" s="204"/>
      <c r="B216" s="205"/>
      <c r="C216" s="206"/>
      <c r="D216" s="207"/>
      <c r="E216" s="208"/>
      <c r="F216" s="209"/>
      <c r="G216" s="209"/>
      <c r="H216" s="208"/>
      <c r="I216" s="210"/>
      <c r="J216" s="211"/>
    </row>
    <row r="217" spans="1:10" s="200" customFormat="1" x14ac:dyDescent="0.4">
      <c r="A217" s="204"/>
      <c r="B217" s="205"/>
      <c r="C217" s="206"/>
      <c r="D217" s="207"/>
      <c r="E217" s="208"/>
      <c r="F217" s="209"/>
      <c r="G217" s="209"/>
      <c r="H217" s="208"/>
      <c r="I217" s="210"/>
      <c r="J217" s="211"/>
    </row>
    <row r="218" spans="1:10" s="200" customFormat="1" x14ac:dyDescent="0.4">
      <c r="A218" s="204"/>
      <c r="B218" s="205"/>
      <c r="C218" s="206"/>
      <c r="D218" s="207"/>
      <c r="E218" s="208"/>
      <c r="F218" s="209"/>
      <c r="G218" s="209"/>
      <c r="H218" s="208"/>
      <c r="I218" s="210"/>
      <c r="J218" s="211"/>
    </row>
    <row r="219" spans="1:10" s="200" customFormat="1" x14ac:dyDescent="0.4">
      <c r="A219" s="204"/>
      <c r="B219" s="205"/>
      <c r="C219" s="206"/>
      <c r="D219" s="207"/>
      <c r="E219" s="208"/>
      <c r="F219" s="209"/>
      <c r="G219" s="209"/>
      <c r="H219" s="208"/>
      <c r="I219" s="210"/>
      <c r="J219" s="211"/>
    </row>
    <row r="220" spans="1:10" s="200" customFormat="1" x14ac:dyDescent="0.4">
      <c r="A220" s="204"/>
      <c r="B220" s="205"/>
      <c r="C220" s="206"/>
      <c r="D220" s="207"/>
      <c r="E220" s="208"/>
      <c r="F220" s="209"/>
      <c r="G220" s="209"/>
      <c r="H220" s="208"/>
      <c r="I220" s="210"/>
      <c r="J220" s="211"/>
    </row>
    <row r="221" spans="1:10" s="200" customFormat="1" x14ac:dyDescent="0.4">
      <c r="A221" s="204"/>
      <c r="B221" s="205"/>
      <c r="C221" s="206"/>
      <c r="D221" s="207"/>
      <c r="E221" s="208"/>
      <c r="F221" s="209"/>
      <c r="G221" s="209"/>
      <c r="H221" s="208"/>
      <c r="I221" s="210"/>
      <c r="J221" s="211"/>
    </row>
    <row r="222" spans="1:10" s="200" customFormat="1" x14ac:dyDescent="0.4">
      <c r="A222" s="204"/>
      <c r="B222" s="205"/>
      <c r="C222" s="206"/>
      <c r="D222" s="207"/>
      <c r="E222" s="208"/>
      <c r="F222" s="209"/>
      <c r="G222" s="209"/>
      <c r="H222" s="208"/>
      <c r="I222" s="210"/>
      <c r="J222" s="211"/>
    </row>
    <row r="223" spans="1:10" s="200" customFormat="1" x14ac:dyDescent="0.4">
      <c r="A223" s="204"/>
      <c r="B223" s="205"/>
      <c r="C223" s="206"/>
      <c r="D223" s="207"/>
      <c r="E223" s="208"/>
      <c r="F223" s="209"/>
      <c r="G223" s="209"/>
      <c r="H223" s="208"/>
      <c r="I223" s="210"/>
      <c r="J223" s="211"/>
    </row>
    <row r="224" spans="1:10" s="200" customFormat="1" x14ac:dyDescent="0.4">
      <c r="A224" s="204"/>
      <c r="B224" s="205"/>
      <c r="C224" s="206"/>
      <c r="D224" s="207"/>
      <c r="E224" s="208"/>
      <c r="F224" s="209"/>
      <c r="G224" s="209"/>
      <c r="H224" s="208"/>
      <c r="I224" s="210"/>
      <c r="J224" s="211"/>
    </row>
    <row r="225" spans="1:10" s="200" customFormat="1" x14ac:dyDescent="0.4">
      <c r="A225" s="204"/>
      <c r="B225" s="205"/>
      <c r="C225" s="206"/>
      <c r="D225" s="207"/>
      <c r="E225" s="208"/>
      <c r="F225" s="209"/>
      <c r="G225" s="209"/>
      <c r="H225" s="208"/>
      <c r="I225" s="210"/>
      <c r="J225" s="211"/>
    </row>
    <row r="226" spans="1:10" s="200" customFormat="1" x14ac:dyDescent="0.4">
      <c r="A226" s="204"/>
      <c r="B226" s="205"/>
      <c r="C226" s="206"/>
      <c r="D226" s="207"/>
      <c r="E226" s="208"/>
      <c r="F226" s="209"/>
      <c r="G226" s="209"/>
      <c r="H226" s="208"/>
      <c r="I226" s="210"/>
      <c r="J226" s="211"/>
    </row>
    <row r="227" spans="1:10" s="200" customFormat="1" x14ac:dyDescent="0.4">
      <c r="A227" s="204"/>
      <c r="B227" s="205"/>
      <c r="C227" s="206"/>
      <c r="D227" s="207"/>
      <c r="E227" s="208"/>
      <c r="F227" s="209"/>
      <c r="G227" s="209"/>
      <c r="H227" s="208"/>
      <c r="I227" s="210"/>
      <c r="J227" s="211"/>
    </row>
    <row r="228" spans="1:10" s="200" customFormat="1" x14ac:dyDescent="0.4">
      <c r="A228" s="204"/>
      <c r="B228" s="205"/>
      <c r="C228" s="206"/>
      <c r="D228" s="207"/>
      <c r="E228" s="208"/>
      <c r="F228" s="209"/>
      <c r="G228" s="209"/>
      <c r="H228" s="208"/>
      <c r="I228" s="210"/>
      <c r="J228" s="211"/>
    </row>
    <row r="229" spans="1:10" s="200" customFormat="1" x14ac:dyDescent="0.4">
      <c r="A229" s="204"/>
      <c r="B229" s="205"/>
      <c r="C229" s="206"/>
      <c r="D229" s="207"/>
      <c r="E229" s="208"/>
      <c r="F229" s="209"/>
      <c r="G229" s="209"/>
      <c r="H229" s="208"/>
      <c r="I229" s="210"/>
      <c r="J229" s="211"/>
    </row>
    <row r="230" spans="1:10" s="200" customFormat="1" x14ac:dyDescent="0.4">
      <c r="A230" s="204"/>
      <c r="B230" s="205"/>
      <c r="C230" s="206"/>
      <c r="D230" s="207"/>
      <c r="E230" s="208"/>
      <c r="F230" s="209"/>
      <c r="G230" s="209"/>
      <c r="H230" s="208"/>
      <c r="I230" s="210"/>
      <c r="J230" s="211"/>
    </row>
    <row r="231" spans="1:10" s="200" customFormat="1" x14ac:dyDescent="0.4">
      <c r="A231" s="204"/>
      <c r="B231" s="205"/>
      <c r="C231" s="206"/>
      <c r="D231" s="207"/>
      <c r="E231" s="208"/>
      <c r="F231" s="209"/>
      <c r="G231" s="209"/>
      <c r="H231" s="208"/>
      <c r="I231" s="210"/>
      <c r="J231" s="211"/>
    </row>
    <row r="232" spans="1:10" s="200" customFormat="1" x14ac:dyDescent="0.4">
      <c r="A232" s="204"/>
      <c r="B232" s="205"/>
      <c r="C232" s="206"/>
      <c r="D232" s="207"/>
      <c r="E232" s="208"/>
      <c r="F232" s="209"/>
      <c r="G232" s="209"/>
      <c r="H232" s="208"/>
      <c r="I232" s="210"/>
      <c r="J232" s="211"/>
    </row>
    <row r="233" spans="1:10" s="200" customFormat="1" x14ac:dyDescent="0.4">
      <c r="A233" s="204"/>
      <c r="B233" s="205"/>
      <c r="C233" s="206"/>
      <c r="D233" s="207"/>
      <c r="E233" s="208"/>
      <c r="F233" s="209"/>
      <c r="G233" s="209"/>
      <c r="H233" s="208"/>
      <c r="I233" s="210"/>
      <c r="J233" s="211"/>
    </row>
    <row r="234" spans="1:10" s="200" customFormat="1" x14ac:dyDescent="0.4">
      <c r="A234" s="204"/>
      <c r="B234" s="205"/>
      <c r="C234" s="206"/>
      <c r="D234" s="207"/>
      <c r="E234" s="208"/>
      <c r="F234" s="209"/>
      <c r="G234" s="209"/>
      <c r="H234" s="208"/>
      <c r="I234" s="210"/>
      <c r="J234" s="211"/>
    </row>
    <row r="235" spans="1:10" s="200" customFormat="1" x14ac:dyDescent="0.4">
      <c r="A235" s="204"/>
      <c r="B235" s="205"/>
      <c r="C235" s="206"/>
      <c r="D235" s="207"/>
      <c r="E235" s="208"/>
      <c r="F235" s="209"/>
      <c r="G235" s="209"/>
      <c r="H235" s="208"/>
      <c r="I235" s="210"/>
      <c r="J235" s="211"/>
    </row>
    <row r="236" spans="1:10" s="200" customFormat="1" x14ac:dyDescent="0.4">
      <c r="A236" s="204"/>
      <c r="B236" s="205"/>
      <c r="C236" s="206"/>
      <c r="D236" s="207"/>
      <c r="E236" s="208"/>
      <c r="F236" s="209"/>
      <c r="G236" s="209"/>
      <c r="H236" s="208"/>
      <c r="I236" s="210"/>
      <c r="J236" s="211"/>
    </row>
    <row r="237" spans="1:10" s="200" customFormat="1" x14ac:dyDescent="0.4">
      <c r="A237" s="204"/>
      <c r="B237" s="205"/>
      <c r="C237" s="206"/>
      <c r="D237" s="207"/>
      <c r="E237" s="208"/>
      <c r="F237" s="209"/>
      <c r="G237" s="209"/>
      <c r="H237" s="208"/>
      <c r="I237" s="210"/>
      <c r="J237" s="211"/>
    </row>
    <row r="238" spans="1:10" s="200" customFormat="1" x14ac:dyDescent="0.4">
      <c r="A238" s="204"/>
      <c r="B238" s="205"/>
      <c r="C238" s="206"/>
      <c r="D238" s="207"/>
      <c r="E238" s="208"/>
      <c r="F238" s="209"/>
      <c r="G238" s="209"/>
      <c r="H238" s="208"/>
      <c r="I238" s="210"/>
      <c r="J238" s="211"/>
    </row>
    <row r="239" spans="1:10" s="200" customFormat="1" x14ac:dyDescent="0.4">
      <c r="A239" s="204"/>
      <c r="B239" s="205"/>
      <c r="C239" s="206"/>
      <c r="D239" s="207"/>
      <c r="E239" s="208"/>
      <c r="F239" s="209"/>
      <c r="G239" s="209"/>
      <c r="H239" s="208"/>
      <c r="I239" s="210"/>
      <c r="J239" s="211"/>
    </row>
    <row r="240" spans="1:10" s="200" customFormat="1" x14ac:dyDescent="0.4">
      <c r="A240" s="204"/>
      <c r="B240" s="205"/>
      <c r="C240" s="206"/>
      <c r="D240" s="207"/>
      <c r="E240" s="208"/>
      <c r="F240" s="209"/>
      <c r="G240" s="209"/>
      <c r="H240" s="208"/>
      <c r="I240" s="210"/>
      <c r="J240" s="211"/>
    </row>
    <row r="241" spans="1:10" s="200" customFormat="1" x14ac:dyDescent="0.4">
      <c r="A241" s="204"/>
      <c r="B241" s="205"/>
      <c r="C241" s="206"/>
      <c r="D241" s="207"/>
      <c r="E241" s="208"/>
      <c r="F241" s="209"/>
      <c r="G241" s="209"/>
      <c r="H241" s="208"/>
      <c r="I241" s="210"/>
      <c r="J241" s="211"/>
    </row>
    <row r="242" spans="1:10" s="200" customFormat="1" x14ac:dyDescent="0.4">
      <c r="A242" s="204"/>
      <c r="B242" s="205"/>
      <c r="C242" s="206"/>
      <c r="D242" s="207"/>
      <c r="E242" s="208"/>
      <c r="F242" s="209"/>
      <c r="G242" s="209"/>
      <c r="H242" s="208"/>
      <c r="I242" s="210"/>
      <c r="J242" s="211"/>
    </row>
    <row r="243" spans="1:10" s="200" customFormat="1" x14ac:dyDescent="0.4">
      <c r="A243" s="204"/>
      <c r="B243" s="205"/>
      <c r="C243" s="206"/>
      <c r="D243" s="207"/>
      <c r="E243" s="208"/>
      <c r="F243" s="209"/>
      <c r="G243" s="209"/>
      <c r="H243" s="208"/>
      <c r="I243" s="210"/>
      <c r="J243" s="211"/>
    </row>
    <row r="244" spans="1:10" s="200" customFormat="1" x14ac:dyDescent="0.4">
      <c r="A244" s="204"/>
      <c r="B244" s="205"/>
      <c r="C244" s="206"/>
      <c r="D244" s="207"/>
      <c r="E244" s="208"/>
      <c r="F244" s="209"/>
      <c r="G244" s="209"/>
      <c r="H244" s="208"/>
      <c r="I244" s="210"/>
      <c r="J244" s="211"/>
    </row>
    <row r="245" spans="1:10" s="200" customFormat="1" x14ac:dyDescent="0.4">
      <c r="A245" s="204"/>
      <c r="B245" s="205"/>
      <c r="C245" s="206"/>
      <c r="D245" s="207"/>
      <c r="E245" s="208"/>
      <c r="F245" s="209"/>
      <c r="G245" s="209"/>
      <c r="H245" s="208"/>
      <c r="I245" s="210"/>
      <c r="J245" s="211"/>
    </row>
    <row r="246" spans="1:10" s="200" customFormat="1" x14ac:dyDescent="0.4">
      <c r="A246" s="204"/>
      <c r="B246" s="205"/>
      <c r="C246" s="206"/>
      <c r="D246" s="207"/>
      <c r="E246" s="208"/>
      <c r="F246" s="209"/>
      <c r="G246" s="209"/>
      <c r="H246" s="208"/>
      <c r="I246" s="210"/>
      <c r="J246" s="211"/>
    </row>
    <row r="247" spans="1:10" s="200" customFormat="1" x14ac:dyDescent="0.4">
      <c r="A247" s="204"/>
      <c r="B247" s="205"/>
      <c r="C247" s="206"/>
      <c r="D247" s="207"/>
      <c r="E247" s="208"/>
      <c r="F247" s="209"/>
      <c r="G247" s="209"/>
      <c r="H247" s="208"/>
      <c r="I247" s="210"/>
      <c r="J247" s="211"/>
    </row>
    <row r="248" spans="1:10" s="200" customFormat="1" x14ac:dyDescent="0.4">
      <c r="A248" s="204"/>
      <c r="B248" s="205"/>
      <c r="C248" s="206"/>
      <c r="D248" s="207"/>
      <c r="E248" s="208"/>
      <c r="F248" s="209"/>
      <c r="G248" s="209"/>
      <c r="H248" s="208"/>
      <c r="I248" s="210"/>
      <c r="J248" s="211"/>
    </row>
    <row r="249" spans="1:10" s="200" customFormat="1" x14ac:dyDescent="0.4">
      <c r="A249" s="204"/>
      <c r="B249" s="205"/>
      <c r="C249" s="206"/>
      <c r="D249" s="207"/>
      <c r="E249" s="208"/>
      <c r="F249" s="209"/>
      <c r="G249" s="209"/>
      <c r="H249" s="208"/>
      <c r="I249" s="210"/>
      <c r="J249" s="211"/>
    </row>
    <row r="250" spans="1:10" s="200" customFormat="1" x14ac:dyDescent="0.4">
      <c r="A250" s="204"/>
      <c r="B250" s="205"/>
      <c r="C250" s="206"/>
      <c r="D250" s="207"/>
      <c r="E250" s="208"/>
      <c r="F250" s="209"/>
      <c r="G250" s="209"/>
      <c r="H250" s="208"/>
      <c r="I250" s="210"/>
      <c r="J250" s="211"/>
    </row>
    <row r="251" spans="1:10" s="200" customFormat="1" x14ac:dyDescent="0.4">
      <c r="A251" s="204"/>
      <c r="B251" s="205"/>
      <c r="C251" s="206"/>
      <c r="D251" s="207"/>
      <c r="E251" s="208"/>
      <c r="F251" s="209"/>
      <c r="G251" s="209"/>
      <c r="H251" s="208"/>
      <c r="I251" s="210"/>
      <c r="J251" s="211"/>
    </row>
    <row r="252" spans="1:10" s="200" customFormat="1" x14ac:dyDescent="0.4">
      <c r="A252" s="204"/>
      <c r="B252" s="205"/>
      <c r="C252" s="206"/>
      <c r="D252" s="207"/>
      <c r="E252" s="208"/>
      <c r="F252" s="209"/>
      <c r="G252" s="209"/>
      <c r="H252" s="208"/>
      <c r="I252" s="210"/>
      <c r="J252" s="211"/>
    </row>
    <row r="253" spans="1:10" s="200" customFormat="1" x14ac:dyDescent="0.4">
      <c r="A253" s="204"/>
      <c r="B253" s="205"/>
      <c r="C253" s="206"/>
      <c r="D253" s="207"/>
      <c r="E253" s="208"/>
      <c r="F253" s="209"/>
      <c r="G253" s="209"/>
      <c r="H253" s="208"/>
      <c r="I253" s="210"/>
      <c r="J253" s="211"/>
    </row>
    <row r="254" spans="1:10" s="200" customFormat="1" x14ac:dyDescent="0.4">
      <c r="A254" s="204"/>
      <c r="B254" s="205"/>
      <c r="C254" s="206"/>
      <c r="D254" s="207"/>
      <c r="E254" s="208"/>
      <c r="F254" s="209"/>
      <c r="G254" s="209"/>
      <c r="H254" s="208"/>
      <c r="I254" s="210"/>
      <c r="J254" s="211"/>
    </row>
    <row r="255" spans="1:10" s="200" customFormat="1" x14ac:dyDescent="0.4">
      <c r="A255" s="204"/>
      <c r="B255" s="205"/>
      <c r="C255" s="206"/>
      <c r="D255" s="207"/>
      <c r="E255" s="208"/>
      <c r="F255" s="209"/>
      <c r="G255" s="209"/>
      <c r="H255" s="208"/>
      <c r="I255" s="210"/>
      <c r="J255" s="211"/>
    </row>
    <row r="256" spans="1:10" s="200" customFormat="1" x14ac:dyDescent="0.4">
      <c r="A256" s="204"/>
      <c r="B256" s="205"/>
      <c r="C256" s="206"/>
      <c r="D256" s="207"/>
      <c r="E256" s="208"/>
      <c r="F256" s="209"/>
      <c r="G256" s="209"/>
      <c r="H256" s="208"/>
      <c r="I256" s="210"/>
      <c r="J256" s="211"/>
    </row>
    <row r="257" spans="1:10" s="200" customFormat="1" x14ac:dyDescent="0.4">
      <c r="A257" s="204"/>
      <c r="B257" s="205"/>
      <c r="C257" s="206"/>
      <c r="D257" s="207"/>
      <c r="E257" s="208"/>
      <c r="F257" s="209"/>
      <c r="G257" s="209"/>
      <c r="H257" s="208"/>
      <c r="I257" s="210"/>
      <c r="J257" s="211"/>
    </row>
    <row r="258" spans="1:10" s="200" customFormat="1" x14ac:dyDescent="0.4">
      <c r="A258" s="204"/>
      <c r="B258" s="205"/>
      <c r="C258" s="206"/>
      <c r="D258" s="207"/>
      <c r="E258" s="208"/>
      <c r="F258" s="209"/>
      <c r="G258" s="209"/>
      <c r="H258" s="208"/>
      <c r="I258" s="210"/>
      <c r="J258" s="211"/>
    </row>
    <row r="259" spans="1:10" s="200" customFormat="1" x14ac:dyDescent="0.4">
      <c r="A259" s="204"/>
      <c r="B259" s="205"/>
      <c r="C259" s="206"/>
      <c r="D259" s="207"/>
      <c r="E259" s="208"/>
      <c r="F259" s="209"/>
      <c r="G259" s="209"/>
      <c r="H259" s="208"/>
      <c r="I259" s="210"/>
      <c r="J259" s="211"/>
    </row>
    <row r="260" spans="1:10" s="200" customFormat="1" x14ac:dyDescent="0.4">
      <c r="A260" s="204"/>
      <c r="B260" s="205"/>
      <c r="C260" s="206"/>
      <c r="D260" s="207"/>
      <c r="E260" s="208"/>
      <c r="F260" s="209"/>
      <c r="G260" s="209"/>
      <c r="H260" s="208"/>
      <c r="I260" s="210"/>
      <c r="J260" s="211"/>
    </row>
    <row r="261" spans="1:10" s="200" customFormat="1" x14ac:dyDescent="0.4">
      <c r="A261" s="204"/>
      <c r="B261" s="205"/>
      <c r="C261" s="206"/>
      <c r="D261" s="207"/>
      <c r="E261" s="208"/>
      <c r="F261" s="209"/>
      <c r="G261" s="209"/>
      <c r="H261" s="208"/>
      <c r="I261" s="210"/>
      <c r="J261" s="211"/>
    </row>
    <row r="262" spans="1:10" s="200" customFormat="1" x14ac:dyDescent="0.4">
      <c r="A262" s="204"/>
      <c r="B262" s="205"/>
      <c r="C262" s="206"/>
      <c r="D262" s="207"/>
      <c r="E262" s="208"/>
      <c r="F262" s="209"/>
      <c r="G262" s="209"/>
      <c r="H262" s="208"/>
      <c r="I262" s="210"/>
      <c r="J262" s="211"/>
    </row>
    <row r="263" spans="1:10" s="200" customFormat="1" x14ac:dyDescent="0.4">
      <c r="A263" s="204"/>
      <c r="B263" s="205"/>
      <c r="C263" s="206"/>
      <c r="D263" s="207"/>
      <c r="E263" s="208"/>
      <c r="F263" s="209"/>
      <c r="G263" s="209"/>
      <c r="H263" s="208"/>
      <c r="I263" s="210"/>
      <c r="J263" s="211"/>
    </row>
    <row r="264" spans="1:10" s="200" customFormat="1" x14ac:dyDescent="0.4">
      <c r="A264" s="204"/>
      <c r="B264" s="205"/>
      <c r="C264" s="206"/>
      <c r="D264" s="207"/>
      <c r="E264" s="208"/>
      <c r="F264" s="209"/>
      <c r="G264" s="209"/>
      <c r="H264" s="208"/>
      <c r="I264" s="210"/>
      <c r="J264" s="211"/>
    </row>
    <row r="265" spans="1:10" s="200" customFormat="1" x14ac:dyDescent="0.4">
      <c r="A265" s="204"/>
      <c r="B265" s="205"/>
      <c r="C265" s="206"/>
      <c r="D265" s="207"/>
      <c r="E265" s="208"/>
      <c r="F265" s="209"/>
      <c r="G265" s="209"/>
      <c r="H265" s="208"/>
      <c r="I265" s="210"/>
      <c r="J265" s="211"/>
    </row>
    <row r="266" spans="1:10" s="200" customFormat="1" x14ac:dyDescent="0.4">
      <c r="A266" s="204"/>
      <c r="B266" s="205"/>
      <c r="C266" s="206"/>
      <c r="D266" s="207"/>
      <c r="E266" s="208"/>
      <c r="F266" s="209"/>
      <c r="G266" s="209"/>
      <c r="H266" s="208"/>
      <c r="I266" s="210"/>
      <c r="J266" s="211"/>
    </row>
    <row r="267" spans="1:10" s="200" customFormat="1" x14ac:dyDescent="0.4">
      <c r="A267" s="204"/>
      <c r="B267" s="205"/>
      <c r="C267" s="206"/>
      <c r="D267" s="207"/>
      <c r="E267" s="208"/>
      <c r="F267" s="209"/>
      <c r="G267" s="209"/>
      <c r="H267" s="208"/>
      <c r="I267" s="210"/>
      <c r="J267" s="211"/>
    </row>
    <row r="268" spans="1:10" s="200" customFormat="1" x14ac:dyDescent="0.4">
      <c r="A268" s="204"/>
      <c r="B268" s="205"/>
      <c r="C268" s="206"/>
      <c r="D268" s="207"/>
      <c r="E268" s="208"/>
      <c r="F268" s="209"/>
      <c r="G268" s="209"/>
      <c r="H268" s="208"/>
      <c r="I268" s="210"/>
      <c r="J268" s="211"/>
    </row>
    <row r="269" spans="1:10" s="200" customFormat="1" x14ac:dyDescent="0.4">
      <c r="A269" s="204"/>
      <c r="B269" s="205"/>
      <c r="C269" s="206"/>
      <c r="D269" s="207"/>
      <c r="E269" s="208"/>
      <c r="F269" s="209"/>
      <c r="G269" s="209"/>
      <c r="H269" s="208"/>
      <c r="I269" s="210"/>
      <c r="J269" s="211"/>
    </row>
    <row r="270" spans="1:10" s="200" customFormat="1" x14ac:dyDescent="0.4">
      <c r="A270" s="204"/>
      <c r="B270" s="205"/>
      <c r="C270" s="206"/>
      <c r="D270" s="207"/>
      <c r="E270" s="208"/>
      <c r="F270" s="209"/>
      <c r="G270" s="209"/>
      <c r="H270" s="208"/>
      <c r="I270" s="210"/>
      <c r="J270" s="211"/>
    </row>
    <row r="271" spans="1:10" s="200" customFormat="1" x14ac:dyDescent="0.4">
      <c r="A271" s="204"/>
      <c r="B271" s="205"/>
      <c r="C271" s="206"/>
      <c r="D271" s="207"/>
      <c r="E271" s="208"/>
      <c r="F271" s="209"/>
      <c r="G271" s="209"/>
      <c r="H271" s="208"/>
      <c r="I271" s="210"/>
      <c r="J271" s="211"/>
    </row>
    <row r="272" spans="1:10" s="200" customFormat="1" x14ac:dyDescent="0.4">
      <c r="A272" s="204"/>
      <c r="B272" s="205"/>
      <c r="C272" s="206"/>
      <c r="D272" s="207"/>
      <c r="E272" s="208"/>
      <c r="F272" s="209"/>
      <c r="G272" s="209"/>
      <c r="H272" s="208"/>
      <c r="I272" s="210"/>
      <c r="J272" s="211"/>
    </row>
    <row r="273" spans="1:10" s="200" customFormat="1" x14ac:dyDescent="0.4">
      <c r="A273" s="204"/>
      <c r="B273" s="205"/>
      <c r="C273" s="206"/>
      <c r="D273" s="207"/>
      <c r="E273" s="208"/>
      <c r="F273" s="209"/>
      <c r="G273" s="209"/>
      <c r="H273" s="208"/>
      <c r="I273" s="210"/>
      <c r="J273" s="211"/>
    </row>
    <row r="274" spans="1:10" s="200" customFormat="1" x14ac:dyDescent="0.4">
      <c r="A274" s="204"/>
      <c r="B274" s="205"/>
      <c r="C274" s="206"/>
      <c r="D274" s="207"/>
      <c r="E274" s="208"/>
      <c r="F274" s="209"/>
      <c r="G274" s="209"/>
      <c r="H274" s="208"/>
      <c r="I274" s="210"/>
      <c r="J274" s="211"/>
    </row>
    <row r="275" spans="1:10" s="200" customFormat="1" x14ac:dyDescent="0.4">
      <c r="A275" s="204"/>
      <c r="B275" s="205"/>
      <c r="C275" s="206"/>
      <c r="D275" s="207"/>
      <c r="E275" s="208"/>
      <c r="F275" s="209"/>
      <c r="G275" s="209"/>
      <c r="H275" s="208"/>
      <c r="I275" s="210"/>
      <c r="J275" s="211"/>
    </row>
    <row r="276" spans="1:10" s="200" customFormat="1" x14ac:dyDescent="0.4">
      <c r="A276" s="204"/>
      <c r="B276" s="205"/>
      <c r="C276" s="206"/>
      <c r="D276" s="207"/>
      <c r="E276" s="208"/>
      <c r="F276" s="209"/>
      <c r="G276" s="209"/>
      <c r="H276" s="208"/>
      <c r="I276" s="210"/>
      <c r="J276" s="211"/>
    </row>
    <row r="277" spans="1:10" s="200" customFormat="1" x14ac:dyDescent="0.4">
      <c r="A277" s="204"/>
      <c r="B277" s="205"/>
      <c r="C277" s="206"/>
      <c r="D277" s="207"/>
      <c r="E277" s="208"/>
      <c r="F277" s="209"/>
      <c r="G277" s="209"/>
      <c r="H277" s="208"/>
      <c r="I277" s="210"/>
      <c r="J277" s="211"/>
    </row>
    <row r="278" spans="1:10" s="200" customFormat="1" x14ac:dyDescent="0.4">
      <c r="A278" s="204"/>
      <c r="B278" s="205"/>
      <c r="C278" s="206"/>
      <c r="D278" s="207"/>
      <c r="E278" s="208"/>
      <c r="F278" s="209"/>
      <c r="G278" s="209"/>
      <c r="H278" s="208"/>
      <c r="I278" s="210"/>
      <c r="J278" s="211"/>
    </row>
    <row r="279" spans="1:10" s="200" customFormat="1" x14ac:dyDescent="0.4">
      <c r="A279" s="204"/>
      <c r="B279" s="205"/>
      <c r="C279" s="206"/>
      <c r="D279" s="207"/>
      <c r="E279" s="208"/>
      <c r="F279" s="209"/>
      <c r="G279" s="209"/>
      <c r="H279" s="208"/>
      <c r="I279" s="210"/>
      <c r="J279" s="211"/>
    </row>
    <row r="280" spans="1:10" s="200" customFormat="1" x14ac:dyDescent="0.4">
      <c r="A280" s="204"/>
      <c r="B280" s="205"/>
      <c r="C280" s="206"/>
      <c r="D280" s="207"/>
      <c r="E280" s="208"/>
      <c r="F280" s="209"/>
      <c r="G280" s="209"/>
      <c r="H280" s="208"/>
      <c r="I280" s="210"/>
      <c r="J280" s="211"/>
    </row>
    <row r="281" spans="1:10" s="200" customFormat="1" x14ac:dyDescent="0.4">
      <c r="A281" s="204"/>
      <c r="B281" s="205"/>
      <c r="C281" s="206"/>
      <c r="D281" s="207"/>
      <c r="E281" s="208"/>
      <c r="F281" s="209"/>
      <c r="G281" s="209"/>
      <c r="H281" s="208"/>
      <c r="I281" s="210"/>
      <c r="J281" s="211"/>
    </row>
    <row r="282" spans="1:10" s="200" customFormat="1" x14ac:dyDescent="0.4">
      <c r="A282" s="204"/>
      <c r="B282" s="205"/>
      <c r="C282" s="206"/>
      <c r="D282" s="207"/>
      <c r="E282" s="208"/>
      <c r="F282" s="209"/>
      <c r="G282" s="209"/>
      <c r="H282" s="208"/>
      <c r="I282" s="210"/>
      <c r="J282" s="211"/>
    </row>
    <row r="283" spans="1:10" s="200" customFormat="1" x14ac:dyDescent="0.4">
      <c r="A283" s="204"/>
      <c r="B283" s="205"/>
      <c r="C283" s="206"/>
      <c r="D283" s="207"/>
      <c r="E283" s="208"/>
      <c r="F283" s="209"/>
      <c r="G283" s="209"/>
      <c r="H283" s="208"/>
      <c r="I283" s="210"/>
      <c r="J283" s="211"/>
    </row>
    <row r="284" spans="1:10" s="200" customFormat="1" x14ac:dyDescent="0.4">
      <c r="A284" s="204"/>
      <c r="B284" s="205"/>
      <c r="C284" s="206"/>
      <c r="D284" s="207"/>
      <c r="E284" s="208"/>
      <c r="F284" s="209"/>
      <c r="G284" s="209"/>
      <c r="H284" s="208"/>
      <c r="I284" s="210"/>
      <c r="J284" s="211"/>
    </row>
    <row r="285" spans="1:10" s="200" customFormat="1" x14ac:dyDescent="0.4">
      <c r="A285" s="204"/>
      <c r="B285" s="205"/>
      <c r="C285" s="206"/>
      <c r="D285" s="207"/>
      <c r="E285" s="208"/>
      <c r="F285" s="209"/>
      <c r="G285" s="209"/>
      <c r="H285" s="208"/>
      <c r="I285" s="210"/>
      <c r="J285" s="211"/>
    </row>
    <row r="286" spans="1:10" s="200" customFormat="1" x14ac:dyDescent="0.4">
      <c r="A286" s="204"/>
      <c r="B286" s="205"/>
      <c r="C286" s="206"/>
      <c r="D286" s="207"/>
      <c r="E286" s="208"/>
      <c r="F286" s="209"/>
      <c r="G286" s="209"/>
      <c r="H286" s="208"/>
      <c r="I286" s="210"/>
      <c r="J286" s="211"/>
    </row>
    <row r="287" spans="1:10" s="200" customFormat="1" x14ac:dyDescent="0.4">
      <c r="A287" s="204"/>
      <c r="B287" s="205"/>
      <c r="C287" s="206"/>
      <c r="D287" s="207"/>
      <c r="E287" s="208"/>
      <c r="F287" s="209"/>
      <c r="G287" s="209"/>
      <c r="H287" s="208"/>
      <c r="I287" s="210"/>
      <c r="J287" s="211"/>
    </row>
    <row r="288" spans="1:10" s="200" customFormat="1" x14ac:dyDescent="0.4">
      <c r="A288" s="204"/>
      <c r="B288" s="205"/>
      <c r="C288" s="206"/>
      <c r="D288" s="207"/>
      <c r="E288" s="208"/>
      <c r="F288" s="209"/>
      <c r="G288" s="209"/>
      <c r="H288" s="208"/>
      <c r="I288" s="210"/>
      <c r="J288" s="211"/>
    </row>
    <row r="289" spans="1:10" s="200" customFormat="1" x14ac:dyDescent="0.4">
      <c r="A289" s="204"/>
      <c r="B289" s="205"/>
      <c r="C289" s="206"/>
      <c r="D289" s="207"/>
      <c r="E289" s="208"/>
      <c r="F289" s="209"/>
      <c r="G289" s="209"/>
      <c r="H289" s="208"/>
      <c r="I289" s="210"/>
      <c r="J289" s="211"/>
    </row>
    <row r="290" spans="1:10" s="200" customFormat="1" x14ac:dyDescent="0.4">
      <c r="A290" s="204"/>
      <c r="B290" s="205"/>
      <c r="C290" s="206"/>
      <c r="D290" s="207"/>
      <c r="E290" s="208"/>
      <c r="F290" s="209"/>
      <c r="G290" s="209"/>
      <c r="H290" s="208"/>
      <c r="I290" s="210"/>
      <c r="J290" s="211"/>
    </row>
    <row r="291" spans="1:10" s="200" customFormat="1" x14ac:dyDescent="0.4">
      <c r="A291" s="204"/>
      <c r="B291" s="205"/>
      <c r="C291" s="206"/>
      <c r="D291" s="207"/>
      <c r="E291" s="208"/>
      <c r="F291" s="209"/>
      <c r="G291" s="209"/>
      <c r="H291" s="208"/>
      <c r="I291" s="210"/>
      <c r="J291" s="211"/>
    </row>
    <row r="292" spans="1:10" s="200" customFormat="1" x14ac:dyDescent="0.4">
      <c r="A292" s="204"/>
      <c r="B292" s="205"/>
      <c r="C292" s="206"/>
      <c r="D292" s="207"/>
      <c r="E292" s="208"/>
      <c r="F292" s="209"/>
      <c r="G292" s="209"/>
      <c r="H292" s="208"/>
      <c r="I292" s="210"/>
      <c r="J292" s="211"/>
    </row>
    <row r="293" spans="1:10" s="200" customFormat="1" x14ac:dyDescent="0.4">
      <c r="A293" s="204"/>
      <c r="B293" s="205"/>
      <c r="C293" s="206"/>
      <c r="D293" s="207"/>
      <c r="E293" s="208"/>
      <c r="F293" s="209"/>
      <c r="G293" s="209"/>
      <c r="H293" s="208"/>
      <c r="I293" s="210"/>
      <c r="J293" s="211"/>
    </row>
    <row r="294" spans="1:10" s="200" customFormat="1" x14ac:dyDescent="0.4">
      <c r="A294" s="204"/>
      <c r="B294" s="205"/>
      <c r="C294" s="206"/>
      <c r="D294" s="207"/>
      <c r="E294" s="208"/>
      <c r="F294" s="209"/>
      <c r="G294" s="209"/>
      <c r="H294" s="208"/>
      <c r="I294" s="210"/>
      <c r="J294" s="211"/>
    </row>
    <row r="295" spans="1:10" s="200" customFormat="1" x14ac:dyDescent="0.4">
      <c r="A295" s="204"/>
      <c r="B295" s="205"/>
      <c r="C295" s="206"/>
      <c r="D295" s="207"/>
      <c r="E295" s="208"/>
      <c r="F295" s="209"/>
      <c r="G295" s="209"/>
      <c r="H295" s="208"/>
      <c r="I295" s="210"/>
      <c r="J295" s="211"/>
    </row>
    <row r="296" spans="1:10" s="200" customFormat="1" x14ac:dyDescent="0.4">
      <c r="A296" s="204"/>
      <c r="B296" s="205"/>
      <c r="C296" s="206"/>
      <c r="D296" s="207"/>
      <c r="E296" s="208"/>
      <c r="F296" s="209"/>
      <c r="G296" s="209"/>
      <c r="H296" s="208"/>
      <c r="I296" s="210"/>
      <c r="J296" s="211"/>
    </row>
  </sheetData>
  <sheetProtection password="CE14" sheet="1" objects="1" scenarios="1" formatCells="0" formatColumns="0" formatRows="0"/>
  <conditionalFormatting sqref="D2">
    <cfRule type="dataBar" priority="230">
      <dataBar>
        <cfvo type="num" val="0.1"/>
        <cfvo type="num" val="1"/>
        <color theme="9" tint="0.39997558519241921"/>
      </dataBar>
      <extLst>
        <ext xmlns:x14="http://schemas.microsoft.com/office/spreadsheetml/2009/9/main" uri="{B025F937-C7B1-47D3-B67F-A62EFF666E3E}">
          <x14:id>{82A82066-4690-494D-958A-60315D5FF31F}</x14:id>
        </ext>
      </extLst>
    </cfRule>
  </conditionalFormatting>
  <conditionalFormatting sqref="D10">
    <cfRule type="expression" dxfId="203" priority="222">
      <formula>AND(A10&lt;&gt;1,ISNUMBER(B10),OR(ISNUMBER(C10),C10="PG"))</formula>
    </cfRule>
  </conditionalFormatting>
  <conditionalFormatting sqref="D25">
    <cfRule type="expression" dxfId="202" priority="221">
      <formula>AND(A25&lt;&gt;1,ISNUMBER(B25),OR(ISNUMBER(C25),C25="PG"))</formula>
    </cfRule>
  </conditionalFormatting>
  <conditionalFormatting sqref="D39">
    <cfRule type="expression" dxfId="201" priority="220">
      <formula>AND(A39&lt;&gt;1,ISNUMBER(B39),OR(ISNUMBER(C39),C39="PG"))</formula>
    </cfRule>
  </conditionalFormatting>
  <conditionalFormatting sqref="D53">
    <cfRule type="expression" dxfId="200" priority="219">
      <formula>AND(A53&lt;&gt;1,ISNUMBER(B53),OR(ISNUMBER(C53),C53="PG"))</formula>
    </cfRule>
  </conditionalFormatting>
  <conditionalFormatting sqref="D89">
    <cfRule type="expression" dxfId="199" priority="218">
      <formula>AND(A89&lt;&gt;1,ISNUMBER(B89),OR(ISNUMBER(C89),C89="PG"))</formula>
    </cfRule>
  </conditionalFormatting>
  <conditionalFormatting sqref="D98">
    <cfRule type="expression" dxfId="198" priority="217">
      <formula>AND(A98&lt;&gt;1,ISNUMBER(B98),OR(ISNUMBER(C98),C98="PG"))</formula>
    </cfRule>
  </conditionalFormatting>
  <conditionalFormatting sqref="D113">
    <cfRule type="expression" dxfId="197" priority="216">
      <formula>AND(A113&lt;&gt;1,ISNUMBER(B113),OR(ISNUMBER(C113),C113="PG"))</formula>
    </cfRule>
  </conditionalFormatting>
  <conditionalFormatting sqref="D139">
    <cfRule type="expression" dxfId="196" priority="215">
      <formula>AND(A139&lt;&gt;1,ISNUMBER(B139),OR(ISNUMBER(C139),C139="PG"))</formula>
    </cfRule>
  </conditionalFormatting>
  <conditionalFormatting sqref="D26:D35">
    <cfRule type="expression" dxfId="195" priority="166">
      <formula>AND(A26&lt;&gt;1,ISNUMBER(B26),ISNUMBER(C26))</formula>
    </cfRule>
  </conditionalFormatting>
  <conditionalFormatting sqref="D11:D21">
    <cfRule type="expression" dxfId="194" priority="167">
      <formula>AND(A11&lt;&gt;1,ISNUMBER(B11),ISNUMBER(C11))</formula>
    </cfRule>
  </conditionalFormatting>
  <conditionalFormatting sqref="D40:D49">
    <cfRule type="expression" dxfId="193" priority="165">
      <formula>AND(A40&lt;&gt;1,ISNUMBER(B40),ISNUMBER(C40))</formula>
    </cfRule>
  </conditionalFormatting>
  <conditionalFormatting sqref="D54:D83">
    <cfRule type="expression" dxfId="192" priority="164">
      <formula>AND(A54&lt;&gt;1,ISNUMBER(B54),ISNUMBER(C54))</formula>
    </cfRule>
  </conditionalFormatting>
  <conditionalFormatting sqref="D90:D94">
    <cfRule type="expression" dxfId="191" priority="163">
      <formula>AND(A90&lt;&gt;1,ISNUMBER(B90),ISNUMBER(C90))</formula>
    </cfRule>
  </conditionalFormatting>
  <conditionalFormatting sqref="D100:D107">
    <cfRule type="expression" dxfId="190" priority="162">
      <formula>AND(A100&lt;&gt;1,ISNUMBER(B100),ISNUMBER(C100))</formula>
    </cfRule>
  </conditionalFormatting>
  <conditionalFormatting sqref="D114:D135">
    <cfRule type="expression" dxfId="189" priority="161">
      <formula>AND(A114&lt;&gt;1,ISNUMBER(B114),ISNUMBER(C114))</formula>
    </cfRule>
  </conditionalFormatting>
  <conditionalFormatting sqref="D140:D149">
    <cfRule type="expression" dxfId="188" priority="160">
      <formula>AND(A140&lt;&gt;1,ISNUMBER(B140),ISNUMBER(C140))</formula>
    </cfRule>
  </conditionalFormatting>
  <conditionalFormatting sqref="F10">
    <cfRule type="expression" dxfId="187" priority="106">
      <formula>AND(A10=1,E10="S", NOT(ISBLANK(F10)))</formula>
    </cfRule>
  </conditionalFormatting>
  <conditionalFormatting sqref="F25">
    <cfRule type="expression" dxfId="186" priority="105">
      <formula>AND(A25=1,E25="S", NOT(ISBLANK(F25)))</formula>
    </cfRule>
  </conditionalFormatting>
  <conditionalFormatting sqref="F39">
    <cfRule type="expression" dxfId="185" priority="104">
      <formula>AND(A39=1,E39="S", NOT(ISBLANK(F39)))</formula>
    </cfRule>
  </conditionalFormatting>
  <conditionalFormatting sqref="F53">
    <cfRule type="expression" dxfId="184" priority="103">
      <formula>AND(A53=1,E53="S", NOT(ISBLANK(F53)))</formula>
    </cfRule>
  </conditionalFormatting>
  <conditionalFormatting sqref="F89">
    <cfRule type="expression" dxfId="183" priority="102">
      <formula>AND(A89=1,E89="S", NOT(ISBLANK(F89)))</formula>
    </cfRule>
  </conditionalFormatting>
  <conditionalFormatting sqref="F98">
    <cfRule type="expression" dxfId="182" priority="101">
      <formula>AND(A98=1,E98="S", NOT(ISBLANK(F98)))</formula>
    </cfRule>
  </conditionalFormatting>
  <conditionalFormatting sqref="F113">
    <cfRule type="expression" dxfId="181" priority="100">
      <formula>AND(A113=1,E113="S", NOT(ISBLANK(F113)))</formula>
    </cfRule>
  </conditionalFormatting>
  <conditionalFormatting sqref="F139">
    <cfRule type="expression" dxfId="180" priority="99">
      <formula>AND(A139=1,E139="S", NOT(ISBLANK(F139)))</formula>
    </cfRule>
  </conditionalFormatting>
  <conditionalFormatting sqref="F11:F21">
    <cfRule type="expression" dxfId="179" priority="50">
      <formula>AND(A11=1,E11="S", NOT(ISBLANK(F11)))</formula>
    </cfRule>
  </conditionalFormatting>
  <conditionalFormatting sqref="F26:F35">
    <cfRule type="expression" dxfId="178" priority="49">
      <formula>AND(A26=1,E26="S", NOT(ISBLANK(F26)))</formula>
    </cfRule>
  </conditionalFormatting>
  <conditionalFormatting sqref="F40:F49">
    <cfRule type="expression" dxfId="177" priority="48">
      <formula>AND(A40=1,E40="S", NOT(ISBLANK(F40)))</formula>
    </cfRule>
  </conditionalFormatting>
  <conditionalFormatting sqref="F54:F83">
    <cfRule type="expression" dxfId="176" priority="47">
      <formula>AND(A54=1,E54="S", NOT(ISBLANK(F54)))</formula>
    </cfRule>
  </conditionalFormatting>
  <conditionalFormatting sqref="F90:F94">
    <cfRule type="expression" dxfId="175" priority="46">
      <formula>AND(A90=1,E90="S", NOT(ISBLANK(F90)))</formula>
    </cfRule>
  </conditionalFormatting>
  <conditionalFormatting sqref="F99:F107">
    <cfRule type="expression" dxfId="174" priority="45">
      <formula>AND(A99=1,E99="S", NOT(ISBLANK(F99)))</formula>
    </cfRule>
  </conditionalFormatting>
  <conditionalFormatting sqref="F114:F135">
    <cfRule type="expression" dxfId="173" priority="44">
      <formula>AND(A114=1,E114="S", NOT(ISBLANK(F114)))</formula>
    </cfRule>
  </conditionalFormatting>
  <conditionalFormatting sqref="F140:F149">
    <cfRule type="expression" dxfId="172" priority="43">
      <formula>AND(A140=1,E140="S", NOT(ISBLANK(F140)))</formula>
    </cfRule>
  </conditionalFormatting>
  <dataValidations count="1">
    <dataValidation type="list" allowBlank="1" showDropDown="1" showInputMessage="1" showErrorMessage="1" error="opção inválida!" sqref="H10:H21 H25:H35 H39:H49 H53:H83 H98:H107 H89:H94 H113:H135 H139:H149 E10:E21 E25:E35 E39:E49 E53:E83 E89:E94 E98:E107 E113:E135 E139:E149">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2A82066-4690-494D-958A-60315D5FF31F}">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68"/>
  <sheetViews>
    <sheetView zoomScale="90" zoomScaleNormal="90" workbookViewId="0">
      <selection activeCell="E10" sqref="E10"/>
    </sheetView>
  </sheetViews>
  <sheetFormatPr defaultRowHeight="20.6" x14ac:dyDescent="0.4"/>
  <cols>
    <col min="1" max="1" width="1.765625" style="27" customWidth="1"/>
    <col min="2" max="2" width="2.23046875" style="1" customWidth="1"/>
    <col min="3" max="3" width="2.61328125" style="7" customWidth="1"/>
    <col min="4" max="4" width="50.765625" style="3" customWidth="1"/>
    <col min="5" max="5" width="4.3828125" style="126" customWidth="1"/>
    <col min="6" max="6" width="37.53515625" style="6" customWidth="1"/>
    <col min="7" max="7" width="0.765625" style="148" customWidth="1"/>
    <col min="8" max="8" width="4.61328125" style="126" customWidth="1"/>
    <col min="9" max="9" width="0.921875" style="149" customWidth="1"/>
    <col min="10" max="10" width="36.61328125" style="35" customWidth="1"/>
    <col min="11" max="29" width="9.23046875" style="200"/>
  </cols>
  <sheetData>
    <row r="1" spans="1:29" ht="17.149999999999999" customHeight="1" x14ac:dyDescent="0.4">
      <c r="C1" s="17"/>
      <c r="D1" s="9" t="s">
        <v>790</v>
      </c>
      <c r="E1" s="109"/>
      <c r="F1" s="19"/>
      <c r="G1" s="136"/>
      <c r="H1" s="127"/>
      <c r="I1" s="137"/>
      <c r="J1" s="156"/>
    </row>
    <row r="2" spans="1:29" ht="18" customHeight="1" x14ac:dyDescent="0.4">
      <c r="B2" s="29" t="s">
        <v>792</v>
      </c>
      <c r="C2" s="29" t="s">
        <v>793</v>
      </c>
      <c r="D2" s="157">
        <f>IF(SUM(A3:A118)&lt;=0,0,COUNTIF(E3:E118,"*")/SUM(A3:A118))</f>
        <v>0</v>
      </c>
      <c r="E2" s="153" t="s">
        <v>828</v>
      </c>
      <c r="F2" s="152" t="s">
        <v>829</v>
      </c>
      <c r="G2" s="137"/>
      <c r="H2" s="155" t="s">
        <v>820</v>
      </c>
      <c r="I2" s="137"/>
      <c r="J2" s="36" t="s">
        <v>821</v>
      </c>
    </row>
    <row r="3" spans="1:29" x14ac:dyDescent="0.45">
      <c r="A3" s="72" t="str">
        <f>IF(  AND(ISNUMBER(B3),OR(ISNUMBER(C3),C3="PG")),IF(IF(Capa!$B$4="B",0,Capa!$B$4)&gt;=B3,1,0),"")</f>
        <v/>
      </c>
      <c r="B3" s="73" t="str">
        <f t="shared" ref="B3:B6" si="0">IF(ISBLANK(C3),"",IF(ISERR(SEARCH(C3&amp;"\","&lt;B&gt;\&lt;1&gt;\&lt;2&gt;\&lt;3&gt;\")),IF(AND(NOT(ISBLANK(B2)),B2&lt;=3),B2,""),
IF(SEARCH(C3&amp;"\","&lt;B&gt;\&lt;1&gt;\&lt;2&gt;\&lt;3&gt;\")=1,0,IF(SEARCH(C3&amp;"\","&lt;B&gt;\&lt;1&gt;\&lt;2&gt;\&lt;3&gt;\")=5,1,IF(SEARCH(C3&amp;"\","&lt;B&gt;\&lt;1&gt;\&lt;2&gt;\&lt;3&gt;\")=9,2,IF(SEARCH(C3&amp;"\","&lt;B&gt;\&lt;1&gt;\&lt;2&gt;\&lt;3&gt;\")=13,3,""))))))</f>
        <v/>
      </c>
      <c r="C3" s="64"/>
      <c r="D3" s="74" t="s">
        <v>161</v>
      </c>
      <c r="E3" s="110"/>
      <c r="F3" s="65"/>
      <c r="G3" s="138"/>
      <c r="H3" s="128"/>
      <c r="I3" s="138"/>
      <c r="J3" s="66"/>
    </row>
    <row r="4" spans="1:29" ht="36.9" customHeight="1" x14ac:dyDescent="0.4">
      <c r="A4" s="28" t="str">
        <f>IF(  AND(ISNUMBER(B4),OR(ISNUMBER(C4),C4="PG")),IF(IF(Capa!$B$4="B",0,Capa!$B$4)&gt;=B4,1,0),"")</f>
        <v/>
      </c>
      <c r="B4" s="26" t="str">
        <f t="shared" si="0"/>
        <v/>
      </c>
      <c r="C4" s="24"/>
      <c r="D4" s="5" t="s">
        <v>162</v>
      </c>
      <c r="E4" s="160">
        <f>IF(COUNTIFS($A5:$A118,"&gt;0",$C5:$C118,"&gt;0")&gt;0,(COUNTIFS($A5:$A118,"&gt;0",$C5:$C118,"&gt;0",E5:E118,"=S")+COUNTIFS($A5:$A118,"&gt;0",$C5:$C118,"&gt;0",E5:E118,"=N",F5:F118,"*"))/COUNTIFS($A5:$A118,"&gt;0",$C5:$C118,"&gt;0"),0)</f>
        <v>0</v>
      </c>
      <c r="F4" s="178"/>
      <c r="G4" s="179"/>
      <c r="H4" s="169">
        <f>IF(COUNTIFS($A5:$A118,"&gt;0",$C5:$C118,"&gt;0")&gt;0,(COUNTIFS($A5:$A118,"&gt;0",$C5:$C118,"&gt;0",E5:E118,"=S")+COUNTIFS($A5:$A118,"&gt;0",$C5:$C118,"&gt;0",E5:E118,"=N",F5:F118,"*",H5:H118,"=S"))/COUNTIFS($A5:$A118,"&gt;0",$C5:$C118,"&gt;0"),0)</f>
        <v>0</v>
      </c>
      <c r="I4" s="105"/>
      <c r="J4" s="47"/>
    </row>
    <row r="5" spans="1:29" s="4" customFormat="1" ht="5.6" customHeight="1" x14ac:dyDescent="0.4">
      <c r="A5" s="28" t="str">
        <f>IF(  AND(ISNUMBER(B5),OR(ISNUMBER(C5),C5="PG")),IF(IF(Capa!$B$4="B",0,Capa!$B$4)&gt;=B5,1,0),"")</f>
        <v/>
      </c>
      <c r="B5" s="100" t="str">
        <f t="shared" si="0"/>
        <v/>
      </c>
      <c r="C5" s="101"/>
      <c r="D5" s="104"/>
      <c r="E5" s="111"/>
      <c r="F5" s="103"/>
      <c r="G5" s="105"/>
      <c r="H5" s="108"/>
      <c r="I5" s="105"/>
      <c r="J5" s="106"/>
      <c r="K5" s="201"/>
      <c r="L5" s="201"/>
      <c r="M5" s="201"/>
      <c r="N5" s="201"/>
      <c r="O5" s="201"/>
      <c r="P5" s="201"/>
      <c r="Q5" s="201"/>
      <c r="R5" s="201"/>
      <c r="S5" s="201"/>
      <c r="T5" s="201"/>
      <c r="U5" s="201"/>
      <c r="V5" s="201"/>
      <c r="W5" s="201"/>
      <c r="X5" s="201"/>
      <c r="Y5" s="201"/>
      <c r="Z5" s="201"/>
      <c r="AA5" s="201"/>
      <c r="AB5" s="201"/>
      <c r="AC5" s="201"/>
    </row>
    <row r="6" spans="1:29" ht="14.6" x14ac:dyDescent="0.4">
      <c r="A6" s="28" t="str">
        <f>IF(  AND(ISNUMBER(B6),OR(ISNUMBER(C6),C6="PG")),IF(IF(Capa!$B$4="B",0,Capa!$B$4)&gt;=B6,1,0),"")</f>
        <v/>
      </c>
      <c r="B6" s="100" t="str">
        <f t="shared" si="0"/>
        <v/>
      </c>
      <c r="C6" s="75"/>
      <c r="D6" s="78" t="s">
        <v>163</v>
      </c>
      <c r="E6" s="160">
        <f>IF(COUNTIFS($A7:$A68,"&gt;0",$C7:$C68,"&gt;0")&gt;0,(COUNTIFS($A7:$A68,"&gt;0",$C7:$C68,"&gt;0",E7:E68,"=S")+COUNTIFS($A7:$A68,"&gt;0",$C7:$C68,"&gt;0",E7:E68,"=N",F7:F68,"*"))/COUNTIFS($A7:$A68,"&gt;0",$C7:$C68,"&gt;0"),0)</f>
        <v>0</v>
      </c>
      <c r="F6" s="65"/>
      <c r="G6" s="144"/>
      <c r="H6" s="160">
        <f>IF(COUNTIFS($A7:$A68,"&gt;0",$C7:$C68,"&gt;0")&gt;0,(COUNTIFS($A7:$A68,"&gt;0",$C7:$C68,"&gt;0",E7:E68,"=S")+COUNTIFS($A7:$A68,"&gt;0",$C7:$C68,"&gt;0",E7:E68,"=N",F7:F68,"*",H7:H68,"=S"))/COUNTIFS($A7:$A68,"&gt;0",$C7:$C68,"&gt;0"),0)</f>
        <v>0</v>
      </c>
      <c r="I6" s="144"/>
      <c r="J6" s="79"/>
    </row>
    <row r="7" spans="1:29" ht="10.3" customHeight="1" x14ac:dyDescent="0.4">
      <c r="A7" s="28" t="str">
        <f>IF(  AND(ISNUMBER(B7),OR(ISNUMBER(C7),C7="PG")),IF(IF(Capa!$B$4="B",0,Capa!$B$4)&gt;=B7,1,0),"")</f>
        <v/>
      </c>
      <c r="B7" s="82" t="str">
        <f t="shared" ref="B7" si="1">IF(ISBLANK(C7),"",IF(ISERR(SEARCH(C7&amp;"\","&lt;B&gt;\&lt;1&gt;\&lt;2&gt;\&lt;3&gt;\")),IF(AND(NOT(ISBLANK(B6)),B6&lt;=3),B6,""),
IF(SEARCH(C7&amp;"\","&lt;B&gt;\&lt;1&gt;\&lt;2&gt;\&lt;3&gt;\")=1,0,IF(SEARCH(C7&amp;"\","&lt;B&gt;\&lt;1&gt;\&lt;2&gt;\&lt;3&gt;\")=5,1,IF(SEARCH(C7&amp;"\","&lt;B&gt;\&lt;1&gt;\&lt;2&gt;\&lt;3&gt;\")=9,2,IF(SEARCH(C7&amp;"\","&lt;B&gt;\&lt;1&gt;\&lt;2&gt;\&lt;3&gt;\")=13,3,""))))))</f>
        <v/>
      </c>
      <c r="C7" s="83"/>
      <c r="D7" s="60"/>
      <c r="E7" s="119"/>
      <c r="F7" s="43"/>
      <c r="G7" s="145"/>
      <c r="H7" s="119"/>
      <c r="I7" s="137"/>
      <c r="J7" s="44"/>
    </row>
    <row r="8" spans="1:29" x14ac:dyDescent="0.4">
      <c r="A8" s="28" t="str">
        <f>IF(  AND(ISNUMBER(B8),OR(ISNUMBER(C8),C8="PG")),IF(IF(Capa!$B$4="B",0,Capa!$B$4)&gt;=B8,1,0),"")</f>
        <v/>
      </c>
      <c r="B8" s="63" t="str">
        <f t="shared" ref="B8:B71" si="2">IF(ISBLANK(C8),"",IF(ISERR(SEARCH(C8&amp;"\","&lt;B&gt;\&lt;1&gt;\&lt;2&gt;\&lt;3&gt;\")),IF(AND(NOT(ISBLANK(B7)),B7&lt;=3),B7,""),
IF(SEARCH(C8&amp;"\","&lt;B&gt;\&lt;1&gt;\&lt;2&gt;\&lt;3&gt;\")=1,0,IF(SEARCH(C8&amp;"\","&lt;B&gt;\&lt;1&gt;\&lt;2&gt;\&lt;3&gt;\")=5,1,IF(SEARCH(C8&amp;"\","&lt;B&gt;\&lt;1&gt;\&lt;2&gt;\&lt;3&gt;\")=9,2,IF(SEARCH(C8&amp;"\","&lt;B&gt;\&lt;1&gt;\&lt;2&gt;\&lt;3&gt;\")=13,3,""))))))</f>
        <v/>
      </c>
      <c r="C8" s="75"/>
      <c r="D8" s="78" t="s">
        <v>164</v>
      </c>
      <c r="E8" s="110"/>
      <c r="F8" s="65"/>
      <c r="G8" s="138"/>
      <c r="H8" s="110"/>
      <c r="I8" s="138"/>
      <c r="J8" s="79"/>
    </row>
    <row r="9" spans="1:29" ht="13.3" customHeight="1" x14ac:dyDescent="0.4">
      <c r="A9" s="28" t="str">
        <f>IF(  AND(ISNUMBER(B9),OR(ISNUMBER(C9),C9="PG")),IF(IF(Capa!$B$4="B",0,Capa!$B$4)&gt;=B9,1,0),"")</f>
        <v/>
      </c>
      <c r="B9" s="26">
        <f t="shared" si="2"/>
        <v>0</v>
      </c>
      <c r="C9" s="25" t="s">
        <v>4</v>
      </c>
      <c r="D9" s="11"/>
      <c r="E9" s="122"/>
      <c r="F9" s="22"/>
      <c r="G9" s="145"/>
      <c r="H9" s="122"/>
      <c r="I9" s="137"/>
      <c r="J9" s="33"/>
    </row>
    <row r="10" spans="1:29" ht="77.599999999999994" x14ac:dyDescent="0.4">
      <c r="A10" s="28">
        <f>IF(  AND(ISNUMBER(B10),OR(ISNUMBER(C10),C10="PG")),IF(IF(Capa!$B$4="B",0,Capa!$B$4)&gt;=B10,1,0),"")</f>
        <v>1</v>
      </c>
      <c r="B10" s="26">
        <f t="shared" si="2"/>
        <v>0</v>
      </c>
      <c r="C10" s="25" t="s">
        <v>791</v>
      </c>
      <c r="D10" s="58" t="s">
        <v>165</v>
      </c>
      <c r="E10" s="151"/>
      <c r="F10" s="135"/>
      <c r="G10" s="143"/>
      <c r="H10" s="124"/>
      <c r="I10" s="137"/>
      <c r="J10" s="45"/>
    </row>
    <row r="11" spans="1:29" ht="10.75" customHeight="1" x14ac:dyDescent="0.4">
      <c r="A11" s="28" t="str">
        <f>IF(  AND(ISNUMBER(B11),OR(ISNUMBER(C11),C11="PG")),IF(IF(Capa!$B$4="B",0,Capa!$B$4)&gt;=B11,1,0),"")</f>
        <v/>
      </c>
      <c r="B11" s="26">
        <f t="shared" si="2"/>
        <v>2</v>
      </c>
      <c r="C11" s="25" t="s">
        <v>12</v>
      </c>
      <c r="D11" s="11"/>
      <c r="E11" s="113"/>
      <c r="F11" s="98"/>
      <c r="G11" s="143"/>
      <c r="H11" s="150"/>
      <c r="I11" s="137"/>
      <c r="J11" s="46"/>
    </row>
    <row r="12" spans="1:29" ht="72.900000000000006" x14ac:dyDescent="0.4">
      <c r="A12" s="28">
        <f>IF(  AND(ISNUMBER(B12),OR(ISNUMBER(C12),C12="PG")),IF(IF(Capa!$B$4="B",0,Capa!$B$4)&gt;=B12,1,0),"")</f>
        <v>0</v>
      </c>
      <c r="B12" s="26">
        <f t="shared" si="2"/>
        <v>2</v>
      </c>
      <c r="C12" s="25">
        <v>143</v>
      </c>
      <c r="D12" s="50" t="s">
        <v>166</v>
      </c>
      <c r="E12" s="151"/>
      <c r="F12" s="135"/>
      <c r="G12" s="143"/>
      <c r="H12" s="124"/>
      <c r="I12" s="137"/>
      <c r="J12" s="45"/>
    </row>
    <row r="13" spans="1:29" ht="29.15" x14ac:dyDescent="0.4">
      <c r="A13" s="28">
        <f>IF(  AND(ISNUMBER(B13),OR(ISNUMBER(C13),C13="PG")),IF(IF(Capa!$B$4="B",0,Capa!$B$4)&gt;=B13,1,0),"")</f>
        <v>0</v>
      </c>
      <c r="B13" s="26">
        <f t="shared" si="2"/>
        <v>2</v>
      </c>
      <c r="C13" s="25">
        <v>144</v>
      </c>
      <c r="D13" s="50" t="s">
        <v>167</v>
      </c>
      <c r="E13" s="151"/>
      <c r="F13" s="135"/>
      <c r="G13" s="143"/>
      <c r="H13" s="124"/>
      <c r="I13" s="137"/>
      <c r="J13" s="45"/>
    </row>
    <row r="14" spans="1:29" ht="6.45" customHeight="1" x14ac:dyDescent="0.4">
      <c r="A14" s="28" t="str">
        <f>IF(  AND(ISNUMBER(B14),OR(ISNUMBER(C14),C14="PG")),IF(IF(Capa!$B$4="B",0,Capa!$B$4)&gt;=B14,1,0),"")</f>
        <v/>
      </c>
      <c r="B14" s="26">
        <f t="shared" si="2"/>
        <v>3</v>
      </c>
      <c r="C14" s="25" t="s">
        <v>17</v>
      </c>
      <c r="D14" s="50"/>
      <c r="E14" s="151"/>
      <c r="F14" s="135"/>
      <c r="G14" s="143"/>
      <c r="H14" s="124"/>
      <c r="I14" s="137"/>
      <c r="J14" s="45"/>
    </row>
    <row r="15" spans="1:29" ht="72.900000000000006" x14ac:dyDescent="0.4">
      <c r="A15" s="28">
        <f>IF(  AND(ISNUMBER(B15),OR(ISNUMBER(C15),C15="PG")),IF(IF(Capa!$B$4="B",0,Capa!$B$4)&gt;=B15,1,0),"")</f>
        <v>0</v>
      </c>
      <c r="B15" s="26">
        <f t="shared" si="2"/>
        <v>3</v>
      </c>
      <c r="C15" s="25">
        <v>145</v>
      </c>
      <c r="D15" s="50" t="s">
        <v>168</v>
      </c>
      <c r="E15" s="151"/>
      <c r="F15" s="135"/>
      <c r="G15" s="143"/>
      <c r="H15" s="124"/>
      <c r="I15" s="137"/>
      <c r="J15" s="45"/>
    </row>
    <row r="16" spans="1:29" ht="8.6" customHeight="1" x14ac:dyDescent="0.4">
      <c r="A16" s="28" t="str">
        <f>IF(  AND(ISNUMBER(B16),OR(ISNUMBER(C16),C16="PG")),IF(IF(Capa!$B$4="B",0,Capa!$B$4)&gt;=B16,1,0),"")</f>
        <v/>
      </c>
      <c r="B16" s="80" t="str">
        <f t="shared" si="2"/>
        <v/>
      </c>
      <c r="C16" s="81"/>
      <c r="D16" s="41"/>
      <c r="E16" s="118"/>
      <c r="F16" s="55"/>
      <c r="G16" s="145"/>
      <c r="H16" s="118"/>
      <c r="I16" s="137"/>
      <c r="J16" s="34"/>
    </row>
    <row r="17" spans="1:10" x14ac:dyDescent="0.4">
      <c r="A17" s="28" t="str">
        <f>IF(  AND(ISNUMBER(B17),OR(ISNUMBER(C17),C17="PG")),IF(IF(Capa!$B$4="B",0,Capa!$B$4)&gt;=B17,1,0),"")</f>
        <v/>
      </c>
      <c r="B17" s="63" t="str">
        <f t="shared" si="2"/>
        <v/>
      </c>
      <c r="C17" s="75"/>
      <c r="D17" s="78" t="s">
        <v>169</v>
      </c>
      <c r="E17" s="110"/>
      <c r="F17" s="65"/>
      <c r="G17" s="144"/>
      <c r="H17" s="110"/>
      <c r="I17" s="144"/>
      <c r="J17" s="79"/>
    </row>
    <row r="18" spans="1:10" ht="12.45" customHeight="1" x14ac:dyDescent="0.4">
      <c r="A18" s="28" t="str">
        <f>IF(  AND(ISNUMBER(B18),OR(ISNUMBER(C18),C18="PG")),IF(IF(Capa!$B$4="B",0,Capa!$B$4)&gt;=B18,1,0),"")</f>
        <v/>
      </c>
      <c r="B18" s="82">
        <f t="shared" si="2"/>
        <v>2</v>
      </c>
      <c r="C18" s="83" t="s">
        <v>12</v>
      </c>
      <c r="D18" s="42"/>
      <c r="E18" s="119"/>
      <c r="F18" s="43"/>
      <c r="G18" s="145"/>
      <c r="H18" s="119"/>
      <c r="I18" s="137"/>
      <c r="J18" s="44"/>
    </row>
    <row r="19" spans="1:10" ht="103.3" x14ac:dyDescent="0.4">
      <c r="A19" s="28">
        <f>IF(  AND(ISNUMBER(B19),OR(ISNUMBER(C19),C19="PG")),IF(IF(Capa!$B$4="B",0,Capa!$B$4)&gt;=B19,1,0),"")</f>
        <v>0</v>
      </c>
      <c r="B19" s="26">
        <f t="shared" si="2"/>
        <v>2</v>
      </c>
      <c r="C19" s="25" t="s">
        <v>791</v>
      </c>
      <c r="D19" s="58" t="s">
        <v>170</v>
      </c>
      <c r="E19" s="151"/>
      <c r="F19" s="135"/>
      <c r="G19" s="143"/>
      <c r="H19" s="124"/>
      <c r="I19" s="137"/>
      <c r="J19" s="45"/>
    </row>
    <row r="20" spans="1:10" ht="12" customHeight="1" x14ac:dyDescent="0.4">
      <c r="A20" s="28" t="str">
        <f>IF(  AND(ISNUMBER(B20),OR(ISNUMBER(C20),C20="PG")),IF(IF(Capa!$B$4="B",0,Capa!$B$4)&gt;=B20,1,0),"")</f>
        <v/>
      </c>
      <c r="B20" s="26">
        <f t="shared" si="2"/>
        <v>3</v>
      </c>
      <c r="C20" s="25" t="s">
        <v>17</v>
      </c>
      <c r="D20" s="11"/>
      <c r="E20" s="122"/>
      <c r="F20" s="22"/>
      <c r="G20" s="145"/>
      <c r="H20" s="122"/>
      <c r="I20" s="137"/>
      <c r="J20" s="33"/>
    </row>
    <row r="21" spans="1:10" ht="72.900000000000006" x14ac:dyDescent="0.4">
      <c r="A21" s="28">
        <f>IF(  AND(ISNUMBER(B21),OR(ISNUMBER(C21),C21="PG")),IF(IF(Capa!$B$4="B",0,Capa!$B$4)&gt;=B21,1,0),"")</f>
        <v>0</v>
      </c>
      <c r="B21" s="26">
        <f t="shared" si="2"/>
        <v>3</v>
      </c>
      <c r="C21" s="25">
        <v>146</v>
      </c>
      <c r="D21" s="50" t="s">
        <v>171</v>
      </c>
      <c r="E21" s="151"/>
      <c r="F21" s="135"/>
      <c r="G21" s="143"/>
      <c r="H21" s="124"/>
      <c r="I21" s="137"/>
      <c r="J21" s="45"/>
    </row>
    <row r="22" spans="1:10" ht="29.15" x14ac:dyDescent="0.4">
      <c r="A22" s="28">
        <f>IF(  AND(ISNUMBER(B22),OR(ISNUMBER(C22),C22="PG")),IF(IF(Capa!$B$4="B",0,Capa!$B$4)&gt;=B22,1,0),"")</f>
        <v>0</v>
      </c>
      <c r="B22" s="26">
        <f t="shared" si="2"/>
        <v>3</v>
      </c>
      <c r="C22" s="25">
        <v>147</v>
      </c>
      <c r="D22" s="50" t="s">
        <v>172</v>
      </c>
      <c r="E22" s="151"/>
      <c r="F22" s="135"/>
      <c r="G22" s="143"/>
      <c r="H22" s="124"/>
      <c r="I22" s="137"/>
      <c r="J22" s="45"/>
    </row>
    <row r="23" spans="1:10" ht="9.4499999999999993" customHeight="1" x14ac:dyDescent="0.4">
      <c r="A23" s="28" t="str">
        <f>IF(  AND(ISNUMBER(B23),OR(ISNUMBER(C23),C23="PG")),IF(IF(Capa!$B$4="B",0,Capa!$B$4)&gt;=B23,1,0),"")</f>
        <v/>
      </c>
      <c r="B23" s="80" t="str">
        <f t="shared" si="2"/>
        <v/>
      </c>
      <c r="C23" s="81"/>
      <c r="D23" s="41"/>
      <c r="E23" s="118"/>
      <c r="F23" s="55"/>
      <c r="G23" s="145"/>
      <c r="H23" s="122"/>
      <c r="I23" s="137"/>
      <c r="J23" s="34"/>
    </row>
    <row r="24" spans="1:10" x14ac:dyDescent="0.4">
      <c r="A24" s="28" t="str">
        <f>IF(  AND(ISNUMBER(B24),OR(ISNUMBER(C24),C24="PG")),IF(IF(Capa!$B$4="B",0,Capa!$B$4)&gt;=B24,1,0),"")</f>
        <v/>
      </c>
      <c r="B24" s="63" t="str">
        <f t="shared" si="2"/>
        <v/>
      </c>
      <c r="C24" s="75"/>
      <c r="D24" s="78" t="s">
        <v>173</v>
      </c>
      <c r="E24" s="110"/>
      <c r="F24" s="65"/>
      <c r="G24" s="144"/>
      <c r="H24" s="110"/>
      <c r="I24" s="144"/>
      <c r="J24" s="79"/>
    </row>
    <row r="25" spans="1:10" ht="9.9" customHeight="1" x14ac:dyDescent="0.4">
      <c r="A25" s="28" t="str">
        <f>IF(  AND(ISNUMBER(B25),OR(ISNUMBER(C25),C25="PG")),IF(IF(Capa!$B$4="B",0,Capa!$B$4)&gt;=B25,1,0),"")</f>
        <v/>
      </c>
      <c r="B25" s="82">
        <f t="shared" si="2"/>
        <v>1</v>
      </c>
      <c r="C25" s="83" t="s">
        <v>9</v>
      </c>
      <c r="D25" s="42"/>
      <c r="E25" s="119"/>
      <c r="F25" s="43"/>
      <c r="G25" s="145"/>
      <c r="H25" s="122"/>
      <c r="I25" s="137"/>
      <c r="J25" s="44"/>
    </row>
    <row r="26" spans="1:10" ht="39" x14ac:dyDescent="0.4">
      <c r="A26" s="28">
        <f>IF(  AND(ISNUMBER(B26),OR(ISNUMBER(C26),C26="PG")),IF(IF(Capa!$B$4="B",0,Capa!$B$4)&gt;=B26,1,0),"")</f>
        <v>0</v>
      </c>
      <c r="B26" s="26">
        <f t="shared" si="2"/>
        <v>1</v>
      </c>
      <c r="C26" s="25" t="s">
        <v>791</v>
      </c>
      <c r="D26" s="58" t="s">
        <v>174</v>
      </c>
      <c r="E26" s="151"/>
      <c r="F26" s="135"/>
      <c r="G26" s="143"/>
      <c r="H26" s="124"/>
      <c r="I26" s="137"/>
      <c r="J26" s="45"/>
    </row>
    <row r="27" spans="1:10" x14ac:dyDescent="0.4">
      <c r="A27" s="28">
        <f>IF(  AND(ISNUMBER(B27),OR(ISNUMBER(C27),C27="PG")),IF(IF(Capa!$B$4="B",0,Capa!$B$4)&gt;=B27,1,0),"")</f>
        <v>0</v>
      </c>
      <c r="B27" s="26">
        <f t="shared" si="2"/>
        <v>1</v>
      </c>
      <c r="C27" s="25">
        <v>148</v>
      </c>
      <c r="D27" s="50" t="s">
        <v>175</v>
      </c>
      <c r="E27" s="151"/>
      <c r="F27" s="135"/>
      <c r="G27" s="143"/>
      <c r="H27" s="124"/>
      <c r="I27" s="137"/>
      <c r="J27" s="45"/>
    </row>
    <row r="28" spans="1:10" x14ac:dyDescent="0.4">
      <c r="A28" s="28" t="str">
        <f>IF(  AND(ISNUMBER(B28),OR(ISNUMBER(C28),C28="PG")),IF(IF(Capa!$B$4="B",0,Capa!$B$4)&gt;=B28,1,0),"")</f>
        <v/>
      </c>
      <c r="B28" s="26">
        <f t="shared" si="2"/>
        <v>2</v>
      </c>
      <c r="C28" s="25" t="s">
        <v>12</v>
      </c>
      <c r="D28" s="50"/>
      <c r="E28" s="151"/>
      <c r="F28" s="135"/>
      <c r="G28" s="143"/>
      <c r="H28" s="124"/>
      <c r="I28" s="137"/>
      <c r="J28" s="45"/>
    </row>
    <row r="29" spans="1:10" x14ac:dyDescent="0.4">
      <c r="A29" s="28">
        <f>IF(  AND(ISNUMBER(B29),OR(ISNUMBER(C29),C29="PG")),IF(IF(Capa!$B$4="B",0,Capa!$B$4)&gt;=B29,1,0),"")</f>
        <v>0</v>
      </c>
      <c r="B29" s="26">
        <f t="shared" si="2"/>
        <v>2</v>
      </c>
      <c r="C29" s="25">
        <v>149</v>
      </c>
      <c r="D29" s="50" t="s">
        <v>176</v>
      </c>
      <c r="E29" s="151"/>
      <c r="F29" s="135"/>
      <c r="G29" s="143"/>
      <c r="H29" s="124"/>
      <c r="I29" s="137"/>
      <c r="J29" s="45"/>
    </row>
    <row r="30" spans="1:10" ht="7.3" customHeight="1" x14ac:dyDescent="0.4">
      <c r="A30" s="28" t="str">
        <f>IF(  AND(ISNUMBER(B30),OR(ISNUMBER(C30),C30="PG")),IF(IF(Capa!$B$4="B",0,Capa!$B$4)&gt;=B30,1,0),"")</f>
        <v/>
      </c>
      <c r="B30" s="80" t="str">
        <f t="shared" si="2"/>
        <v/>
      </c>
      <c r="C30" s="81"/>
      <c r="D30" s="41"/>
      <c r="E30" s="118"/>
      <c r="F30" s="55"/>
      <c r="G30" s="145"/>
      <c r="H30" s="122"/>
      <c r="I30" s="137"/>
      <c r="J30" s="34"/>
    </row>
    <row r="31" spans="1:10" x14ac:dyDescent="0.4">
      <c r="A31" s="28" t="str">
        <f>IF(  AND(ISNUMBER(B31),OR(ISNUMBER(C31),C31="PG")),IF(IF(Capa!$B$4="B",0,Capa!$B$4)&gt;=B31,1,0),"")</f>
        <v/>
      </c>
      <c r="B31" s="63" t="str">
        <f t="shared" si="2"/>
        <v/>
      </c>
      <c r="C31" s="75"/>
      <c r="D31" s="78" t="s">
        <v>177</v>
      </c>
      <c r="E31" s="110"/>
      <c r="F31" s="65"/>
      <c r="G31" s="144"/>
      <c r="H31" s="110"/>
      <c r="I31" s="144"/>
      <c r="J31" s="79"/>
    </row>
    <row r="32" spans="1:10" ht="10.3" customHeight="1" x14ac:dyDescent="0.4">
      <c r="A32" s="28" t="str">
        <f>IF(  AND(ISNUMBER(B32),OR(ISNUMBER(C32),C32="PG")),IF(IF(Capa!$B$4="B",0,Capa!$B$4)&gt;=B32,1,0),"")</f>
        <v/>
      </c>
      <c r="B32" s="82">
        <f t="shared" si="2"/>
        <v>0</v>
      </c>
      <c r="C32" s="83" t="s">
        <v>4</v>
      </c>
      <c r="D32" s="42"/>
      <c r="E32" s="119"/>
      <c r="F32" s="43"/>
      <c r="G32" s="145"/>
      <c r="H32" s="119"/>
      <c r="I32" s="137"/>
      <c r="J32" s="44"/>
    </row>
    <row r="33" spans="1:10" ht="77.599999999999994" x14ac:dyDescent="0.4">
      <c r="A33" s="28">
        <f>IF(  AND(ISNUMBER(B33),OR(ISNUMBER(C33),C33="PG")),IF(IF(Capa!$B$4="B",0,Capa!$B$4)&gt;=B33,1,0),"")</f>
        <v>1</v>
      </c>
      <c r="B33" s="26">
        <f t="shared" si="2"/>
        <v>0</v>
      </c>
      <c r="C33" s="25" t="s">
        <v>791</v>
      </c>
      <c r="D33" s="58" t="s">
        <v>178</v>
      </c>
      <c r="E33" s="151"/>
      <c r="F33" s="135"/>
      <c r="G33" s="143"/>
      <c r="H33" s="124"/>
      <c r="I33" s="137"/>
      <c r="J33" s="45"/>
    </row>
    <row r="34" spans="1:10" ht="29.15" x14ac:dyDescent="0.4">
      <c r="A34" s="28">
        <f>IF(  AND(ISNUMBER(B34),OR(ISNUMBER(C34),C34="PG")),IF(IF(Capa!$B$4="B",0,Capa!$B$4)&gt;=B34,1,0),"")</f>
        <v>1</v>
      </c>
      <c r="B34" s="26">
        <f t="shared" si="2"/>
        <v>0</v>
      </c>
      <c r="C34" s="25">
        <v>150</v>
      </c>
      <c r="D34" s="50" t="s">
        <v>179</v>
      </c>
      <c r="E34" s="151"/>
      <c r="F34" s="135"/>
      <c r="G34" s="143"/>
      <c r="H34" s="124"/>
      <c r="I34" s="137"/>
      <c r="J34" s="45"/>
    </row>
    <row r="35" spans="1:10" ht="12" customHeight="1" x14ac:dyDescent="0.4">
      <c r="A35" s="28" t="str">
        <f>IF(  AND(ISNUMBER(B35),OR(ISNUMBER(C35),C35="PG")),IF(IF(Capa!$B$4="B",0,Capa!$B$4)&gt;=B35,1,0),"")</f>
        <v/>
      </c>
      <c r="B35" s="26">
        <f t="shared" si="2"/>
        <v>2</v>
      </c>
      <c r="C35" s="25" t="s">
        <v>12</v>
      </c>
      <c r="D35" s="50"/>
      <c r="E35" s="151"/>
      <c r="F35" s="135"/>
      <c r="G35" s="143"/>
      <c r="H35" s="124"/>
      <c r="I35" s="137"/>
      <c r="J35" s="45"/>
    </row>
    <row r="36" spans="1:10" ht="43.75" x14ac:dyDescent="0.4">
      <c r="A36" s="28">
        <f>IF(  AND(ISNUMBER(B36),OR(ISNUMBER(C36),C36="PG")),IF(IF(Capa!$B$4="B",0,Capa!$B$4)&gt;=B36,1,0),"")</f>
        <v>0</v>
      </c>
      <c r="B36" s="26">
        <f t="shared" si="2"/>
        <v>2</v>
      </c>
      <c r="C36" s="25">
        <v>151</v>
      </c>
      <c r="D36" s="50" t="s">
        <v>181</v>
      </c>
      <c r="E36" s="151"/>
      <c r="F36" s="135"/>
      <c r="G36" s="143"/>
      <c r="H36" s="124"/>
      <c r="I36" s="137"/>
      <c r="J36" s="45"/>
    </row>
    <row r="37" spans="1:10" ht="14.6" customHeight="1" x14ac:dyDescent="0.4">
      <c r="A37" s="28" t="str">
        <f>IF(  AND(ISNUMBER(B37),OR(ISNUMBER(C37),C37="PG")),IF(IF(Capa!$B$4="B",0,Capa!$B$4)&gt;=B37,1,0),"")</f>
        <v/>
      </c>
      <c r="B37" s="26">
        <f t="shared" si="2"/>
        <v>3</v>
      </c>
      <c r="C37" s="25" t="s">
        <v>17</v>
      </c>
      <c r="D37" s="50"/>
      <c r="E37" s="151"/>
      <c r="F37" s="135"/>
      <c r="G37" s="143"/>
      <c r="H37" s="124"/>
      <c r="I37" s="137"/>
      <c r="J37" s="45"/>
    </row>
    <row r="38" spans="1:10" ht="131.15" x14ac:dyDescent="0.4">
      <c r="A38" s="28">
        <f>IF(  AND(ISNUMBER(B38),OR(ISNUMBER(C38),C38="PG")),IF(IF(Capa!$B$4="B",0,Capa!$B$4)&gt;=B38,1,0),"")</f>
        <v>0</v>
      </c>
      <c r="B38" s="26">
        <f t="shared" si="2"/>
        <v>3</v>
      </c>
      <c r="C38" s="25">
        <v>152</v>
      </c>
      <c r="D38" s="50" t="s">
        <v>180</v>
      </c>
      <c r="E38" s="151"/>
      <c r="F38" s="135"/>
      <c r="G38" s="143"/>
      <c r="H38" s="124"/>
      <c r="I38" s="137"/>
      <c r="J38" s="45"/>
    </row>
    <row r="39" spans="1:10" ht="12.45" customHeight="1" x14ac:dyDescent="0.4">
      <c r="A39" s="28" t="str">
        <f>IF(  AND(ISNUMBER(B39),OR(ISNUMBER(C39),C39="PG")),IF(IF(Capa!$B$4="B",0,Capa!$B$4)&gt;=B39,1,0),"")</f>
        <v/>
      </c>
      <c r="B39" s="26">
        <f t="shared" si="2"/>
        <v>3</v>
      </c>
      <c r="C39" s="25" t="s">
        <v>17</v>
      </c>
      <c r="D39" s="50"/>
      <c r="E39" s="151"/>
      <c r="F39" s="135"/>
      <c r="G39" s="143"/>
      <c r="H39" s="124"/>
      <c r="I39" s="137"/>
      <c r="J39" s="45"/>
    </row>
    <row r="40" spans="1:10" ht="58.3" x14ac:dyDescent="0.4">
      <c r="A40" s="28">
        <f>IF(  AND(ISNUMBER(B40),OR(ISNUMBER(C40),C40="PG")),IF(IF(Capa!$B$4="B",0,Capa!$B$4)&gt;=B40,1,0),"")</f>
        <v>0</v>
      </c>
      <c r="B40" s="26">
        <f t="shared" si="2"/>
        <v>3</v>
      </c>
      <c r="C40" s="25">
        <v>153</v>
      </c>
      <c r="D40" s="50" t="s">
        <v>182</v>
      </c>
      <c r="E40" s="151"/>
      <c r="F40" s="135"/>
      <c r="G40" s="143"/>
      <c r="H40" s="124"/>
      <c r="I40" s="137"/>
      <c r="J40" s="45"/>
    </row>
    <row r="41" spans="1:10" ht="7.3" customHeight="1" x14ac:dyDescent="0.4">
      <c r="A41" s="28" t="str">
        <f>IF(  AND(ISNUMBER(B41),OR(ISNUMBER(C41),C41="PG")),IF(IF(Capa!$B$4="B",0,Capa!$B$4)&gt;=B41,1,0),"")</f>
        <v/>
      </c>
      <c r="B41" s="80" t="str">
        <f t="shared" si="2"/>
        <v/>
      </c>
      <c r="C41" s="81"/>
      <c r="D41" s="41"/>
      <c r="E41" s="118"/>
      <c r="F41" s="55"/>
      <c r="G41" s="145"/>
      <c r="H41" s="118"/>
      <c r="I41" s="137"/>
      <c r="J41" s="34"/>
    </row>
    <row r="42" spans="1:10" x14ac:dyDescent="0.4">
      <c r="A42" s="28" t="str">
        <f>IF(  AND(ISNUMBER(B42),OR(ISNUMBER(C42),C42="PG")),IF(IF(Capa!$B$4="B",0,Capa!$B$4)&gt;=B42,1,0),"")</f>
        <v/>
      </c>
      <c r="B42" s="63" t="str">
        <f t="shared" si="2"/>
        <v/>
      </c>
      <c r="C42" s="75"/>
      <c r="D42" s="78" t="s">
        <v>183</v>
      </c>
      <c r="E42" s="110"/>
      <c r="F42" s="65"/>
      <c r="G42" s="144"/>
      <c r="H42" s="110"/>
      <c r="I42" s="144"/>
      <c r="J42" s="79"/>
    </row>
    <row r="43" spans="1:10" ht="12.9" customHeight="1" x14ac:dyDescent="0.4">
      <c r="A43" s="28" t="str">
        <f>IF(  AND(ISNUMBER(B43),OR(ISNUMBER(C43),C43="PG")),IF(IF(Capa!$B$4="B",0,Capa!$B$4)&gt;=B43,1,0),"")</f>
        <v/>
      </c>
      <c r="B43" s="82">
        <f t="shared" si="2"/>
        <v>0</v>
      </c>
      <c r="C43" s="83" t="s">
        <v>4</v>
      </c>
      <c r="D43" s="42"/>
      <c r="E43" s="119"/>
      <c r="F43" s="43"/>
      <c r="G43" s="145"/>
      <c r="H43" s="119"/>
      <c r="I43" s="137"/>
      <c r="J43" s="44"/>
    </row>
    <row r="44" spans="1:10" ht="39" x14ac:dyDescent="0.4">
      <c r="A44" s="28">
        <f>IF(  AND(ISNUMBER(B44),OR(ISNUMBER(C44),C44="PG")),IF(IF(Capa!$B$4="B",0,Capa!$B$4)&gt;=B44,1,0),"")</f>
        <v>1</v>
      </c>
      <c r="B44" s="26">
        <f t="shared" si="2"/>
        <v>0</v>
      </c>
      <c r="C44" s="25" t="s">
        <v>791</v>
      </c>
      <c r="D44" s="58" t="s">
        <v>184</v>
      </c>
      <c r="E44" s="151"/>
      <c r="F44" s="135"/>
      <c r="G44" s="143"/>
      <c r="H44" s="124"/>
      <c r="I44" s="137"/>
      <c r="J44" s="45"/>
    </row>
    <row r="45" spans="1:10" ht="29.15" x14ac:dyDescent="0.4">
      <c r="A45" s="28">
        <f>IF(  AND(ISNUMBER(B45),OR(ISNUMBER(C45),C45="PG")),IF(IF(Capa!$B$4="B",0,Capa!$B$4)&gt;=B45,1,0),"")</f>
        <v>1</v>
      </c>
      <c r="B45" s="26">
        <f t="shared" si="2"/>
        <v>0</v>
      </c>
      <c r="C45" s="25">
        <v>154</v>
      </c>
      <c r="D45" s="50" t="s">
        <v>185</v>
      </c>
      <c r="E45" s="151"/>
      <c r="F45" s="135"/>
      <c r="G45" s="143"/>
      <c r="H45" s="124"/>
      <c r="I45" s="137"/>
      <c r="J45" s="45"/>
    </row>
    <row r="46" spans="1:10" ht="11.15" customHeight="1" x14ac:dyDescent="0.4">
      <c r="A46" s="28" t="str">
        <f>IF(  AND(ISNUMBER(B46),OR(ISNUMBER(C46),C46="PG")),IF(IF(Capa!$B$4="B",0,Capa!$B$4)&gt;=B46,1,0),"")</f>
        <v/>
      </c>
      <c r="B46" s="26">
        <f t="shared" si="2"/>
        <v>2</v>
      </c>
      <c r="C46" s="25" t="s">
        <v>12</v>
      </c>
      <c r="D46" s="50"/>
      <c r="E46" s="151"/>
      <c r="F46" s="135"/>
      <c r="G46" s="143"/>
      <c r="H46" s="124"/>
      <c r="I46" s="137"/>
      <c r="J46" s="45"/>
    </row>
    <row r="47" spans="1:10" ht="43.75" x14ac:dyDescent="0.4">
      <c r="A47" s="28">
        <f>IF(  AND(ISNUMBER(B47),OR(ISNUMBER(C47),C47="PG")),IF(IF(Capa!$B$4="B",0,Capa!$B$4)&gt;=B47,1,0),"")</f>
        <v>0</v>
      </c>
      <c r="B47" s="26">
        <f t="shared" si="2"/>
        <v>2</v>
      </c>
      <c r="C47" s="25">
        <v>155</v>
      </c>
      <c r="D47" s="50" t="s">
        <v>186</v>
      </c>
      <c r="E47" s="151"/>
      <c r="F47" s="135"/>
      <c r="G47" s="143"/>
      <c r="H47" s="124"/>
      <c r="I47" s="137"/>
      <c r="J47" s="45"/>
    </row>
    <row r="48" spans="1:10" ht="10.75" customHeight="1" x14ac:dyDescent="0.4">
      <c r="A48" s="28" t="str">
        <f>IF(  AND(ISNUMBER(B48),OR(ISNUMBER(C48),C48="PG")),IF(IF(Capa!$B$4="B",0,Capa!$B$4)&gt;=B48,1,0),"")</f>
        <v/>
      </c>
      <c r="B48" s="26">
        <f t="shared" si="2"/>
        <v>3</v>
      </c>
      <c r="C48" s="25" t="s">
        <v>17</v>
      </c>
      <c r="D48" s="50"/>
      <c r="E48" s="151"/>
      <c r="F48" s="135"/>
      <c r="G48" s="143"/>
      <c r="H48" s="124"/>
      <c r="I48" s="137"/>
      <c r="J48" s="45"/>
    </row>
    <row r="49" spans="1:10" ht="43.75" x14ac:dyDescent="0.4">
      <c r="A49" s="28">
        <f>IF(  AND(ISNUMBER(B49),OR(ISNUMBER(C49),C49="PG")),IF(IF(Capa!$B$4="B",0,Capa!$B$4)&gt;=B49,1,0),"")</f>
        <v>0</v>
      </c>
      <c r="B49" s="26">
        <f t="shared" si="2"/>
        <v>3</v>
      </c>
      <c r="C49" s="25">
        <v>156</v>
      </c>
      <c r="D49" s="50" t="s">
        <v>187</v>
      </c>
      <c r="E49" s="151"/>
      <c r="F49" s="135"/>
      <c r="G49" s="143"/>
      <c r="H49" s="124"/>
      <c r="I49" s="137"/>
      <c r="J49" s="45"/>
    </row>
    <row r="50" spans="1:10" ht="7.75" customHeight="1" x14ac:dyDescent="0.4">
      <c r="A50" s="28" t="str">
        <f>IF(  AND(ISNUMBER(B50),OR(ISNUMBER(C50),C50="PG")),IF(IF(Capa!$B$4="B",0,Capa!$B$4)&gt;=B50,1,0),"")</f>
        <v/>
      </c>
      <c r="B50" s="80" t="str">
        <f t="shared" si="2"/>
        <v/>
      </c>
      <c r="C50" s="81"/>
      <c r="D50" s="41"/>
      <c r="E50" s="118"/>
      <c r="F50" s="55"/>
      <c r="G50" s="145"/>
      <c r="H50" s="122"/>
      <c r="I50" s="137"/>
      <c r="J50" s="34"/>
    </row>
    <row r="51" spans="1:10" x14ac:dyDescent="0.4">
      <c r="A51" s="28" t="str">
        <f>IF(  AND(ISNUMBER(B51),OR(ISNUMBER(C51),C51="PG")),IF(IF(Capa!$B$4="B",0,Capa!$B$4)&gt;=B51,1,0),"")</f>
        <v/>
      </c>
      <c r="B51" s="63" t="str">
        <f t="shared" si="2"/>
        <v/>
      </c>
      <c r="C51" s="75"/>
      <c r="D51" s="78" t="s">
        <v>188</v>
      </c>
      <c r="E51" s="110"/>
      <c r="F51" s="65"/>
      <c r="G51" s="144"/>
      <c r="H51" s="110"/>
      <c r="I51" s="144"/>
      <c r="J51" s="79"/>
    </row>
    <row r="52" spans="1:10" ht="6.45" customHeight="1" x14ac:dyDescent="0.4">
      <c r="A52" s="28" t="str">
        <f>IF(  AND(ISNUMBER(B52),OR(ISNUMBER(C52),C52="PG")),IF(IF(Capa!$B$4="B",0,Capa!$B$4)&gt;=B52,1,0),"")</f>
        <v/>
      </c>
      <c r="B52" s="82">
        <f t="shared" si="2"/>
        <v>0</v>
      </c>
      <c r="C52" s="83" t="s">
        <v>4</v>
      </c>
      <c r="D52" s="42"/>
      <c r="E52" s="119"/>
      <c r="F52" s="43"/>
      <c r="G52" s="145"/>
      <c r="H52" s="122"/>
      <c r="I52" s="137"/>
      <c r="J52" s="44"/>
    </row>
    <row r="53" spans="1:10" ht="39" x14ac:dyDescent="0.4">
      <c r="A53" s="28">
        <f>IF(  AND(ISNUMBER(B53),OR(ISNUMBER(C53),C53="PG")),IF(IF(Capa!$B$4="B",0,Capa!$B$4)&gt;=B53,1,0),"")</f>
        <v>1</v>
      </c>
      <c r="B53" s="26">
        <f t="shared" si="2"/>
        <v>0</v>
      </c>
      <c r="C53" s="25" t="s">
        <v>791</v>
      </c>
      <c r="D53" s="58" t="s">
        <v>189</v>
      </c>
      <c r="E53" s="151"/>
      <c r="F53" s="135"/>
      <c r="G53" s="143"/>
      <c r="H53" s="124"/>
      <c r="I53" s="137"/>
      <c r="J53" s="45"/>
    </row>
    <row r="54" spans="1:10" ht="29.15" x14ac:dyDescent="0.4">
      <c r="A54" s="28">
        <f>IF(  AND(ISNUMBER(B54),OR(ISNUMBER(C54),C54="PG")),IF(IF(Capa!$B$4="B",0,Capa!$B$4)&gt;=B54,1,0),"")</f>
        <v>1</v>
      </c>
      <c r="B54" s="26">
        <f t="shared" si="2"/>
        <v>0</v>
      </c>
      <c r="C54" s="25">
        <v>157</v>
      </c>
      <c r="D54" s="50" t="s">
        <v>190</v>
      </c>
      <c r="E54" s="151"/>
      <c r="F54" s="135"/>
      <c r="G54" s="143"/>
      <c r="H54" s="124"/>
      <c r="I54" s="137"/>
      <c r="J54" s="45"/>
    </row>
    <row r="55" spans="1:10" x14ac:dyDescent="0.4">
      <c r="A55" s="28" t="str">
        <f>IF(  AND(ISNUMBER(B55),OR(ISNUMBER(C55),C55="PG")),IF(IF(Capa!$B$4="B",0,Capa!$B$4)&gt;=B55,1,0),"")</f>
        <v/>
      </c>
      <c r="B55" s="26">
        <f t="shared" si="2"/>
        <v>3</v>
      </c>
      <c r="C55" s="25" t="s">
        <v>17</v>
      </c>
      <c r="D55" s="50"/>
      <c r="E55" s="151"/>
      <c r="F55" s="135"/>
      <c r="G55" s="143"/>
      <c r="H55" s="124"/>
      <c r="I55" s="137"/>
      <c r="J55" s="45"/>
    </row>
    <row r="56" spans="1:10" ht="43.75" x14ac:dyDescent="0.4">
      <c r="A56" s="28">
        <f>IF(  AND(ISNUMBER(B56),OR(ISNUMBER(C56),C56="PG")),IF(IF(Capa!$B$4="B",0,Capa!$B$4)&gt;=B56,1,0),"")</f>
        <v>0</v>
      </c>
      <c r="B56" s="26">
        <f t="shared" si="2"/>
        <v>3</v>
      </c>
      <c r="C56" s="25">
        <v>158</v>
      </c>
      <c r="D56" s="50" t="s">
        <v>191</v>
      </c>
      <c r="E56" s="151"/>
      <c r="F56" s="135"/>
      <c r="G56" s="143"/>
      <c r="H56" s="124"/>
      <c r="I56" s="137"/>
      <c r="J56" s="45"/>
    </row>
    <row r="57" spans="1:10" ht="29.15" x14ac:dyDescent="0.4">
      <c r="A57" s="28">
        <f>IF(  AND(ISNUMBER(B57),OR(ISNUMBER(C57),C57="PG")),IF(IF(Capa!$B$4="B",0,Capa!$B$4)&gt;=B57,1,0),"")</f>
        <v>0</v>
      </c>
      <c r="B57" s="26">
        <f t="shared" si="2"/>
        <v>3</v>
      </c>
      <c r="C57" s="25">
        <v>159</v>
      </c>
      <c r="D57" s="50" t="s">
        <v>192</v>
      </c>
      <c r="E57" s="151"/>
      <c r="F57" s="135"/>
      <c r="G57" s="143"/>
      <c r="H57" s="124"/>
      <c r="I57" s="137"/>
      <c r="J57" s="45"/>
    </row>
    <row r="58" spans="1:10" ht="9" customHeight="1" x14ac:dyDescent="0.4">
      <c r="A58" s="28" t="str">
        <f>IF(  AND(ISNUMBER(B58),OR(ISNUMBER(C58),C58="PG")),IF(IF(Capa!$B$4="B",0,Capa!$B$4)&gt;=B58,1,0),"")</f>
        <v/>
      </c>
      <c r="B58" s="80" t="str">
        <f t="shared" si="2"/>
        <v/>
      </c>
      <c r="C58" s="81"/>
      <c r="D58" s="41"/>
      <c r="E58" s="118"/>
      <c r="F58" s="55"/>
      <c r="G58" s="145"/>
      <c r="H58" s="118"/>
      <c r="I58" s="137"/>
      <c r="J58" s="34"/>
    </row>
    <row r="59" spans="1:10" x14ac:dyDescent="0.4">
      <c r="A59" s="28" t="str">
        <f>IF(  AND(ISNUMBER(B59),OR(ISNUMBER(C59),C59="PG")),IF(IF(Capa!$B$4="B",0,Capa!$B$4)&gt;=B59,1,0),"")</f>
        <v/>
      </c>
      <c r="B59" s="63" t="str">
        <f t="shared" si="2"/>
        <v/>
      </c>
      <c r="C59" s="75"/>
      <c r="D59" s="78" t="s">
        <v>193</v>
      </c>
      <c r="E59" s="110"/>
      <c r="F59" s="65"/>
      <c r="G59" s="144"/>
      <c r="H59" s="110"/>
      <c r="I59" s="144"/>
      <c r="J59" s="79"/>
    </row>
    <row r="60" spans="1:10" ht="7.75" customHeight="1" x14ac:dyDescent="0.4">
      <c r="A60" s="28" t="str">
        <f>IF(  AND(ISNUMBER(B60),OR(ISNUMBER(C60),C60="PG")),IF(IF(Capa!$B$4="B",0,Capa!$B$4)&gt;=B60,1,0),"")</f>
        <v/>
      </c>
      <c r="B60" s="82">
        <f t="shared" si="2"/>
        <v>1</v>
      </c>
      <c r="C60" s="83" t="s">
        <v>9</v>
      </c>
      <c r="D60" s="42"/>
      <c r="E60" s="119"/>
      <c r="F60" s="43"/>
      <c r="G60" s="145"/>
      <c r="H60" s="119"/>
      <c r="I60" s="137"/>
      <c r="J60" s="44"/>
    </row>
    <row r="61" spans="1:10" ht="39" x14ac:dyDescent="0.4">
      <c r="A61" s="28">
        <f>IF(  AND(ISNUMBER(B61),OR(ISNUMBER(C61),C61="PG")),IF(IF(Capa!$B$4="B",0,Capa!$B$4)&gt;=B61,1,0),"")</f>
        <v>0</v>
      </c>
      <c r="B61" s="26">
        <f t="shared" si="2"/>
        <v>1</v>
      </c>
      <c r="C61" s="25" t="s">
        <v>791</v>
      </c>
      <c r="D61" s="58" t="s">
        <v>194</v>
      </c>
      <c r="E61" s="151"/>
      <c r="F61" s="135"/>
      <c r="G61" s="143"/>
      <c r="H61" s="124"/>
      <c r="I61" s="137"/>
      <c r="J61" s="45"/>
    </row>
    <row r="62" spans="1:10" ht="29.15" x14ac:dyDescent="0.4">
      <c r="A62" s="28">
        <f>IF(  AND(ISNUMBER(B62),OR(ISNUMBER(C62),C62="PG")),IF(IF(Capa!$B$4="B",0,Capa!$B$4)&gt;=B62,1,0),"")</f>
        <v>0</v>
      </c>
      <c r="B62" s="26">
        <f t="shared" si="2"/>
        <v>1</v>
      </c>
      <c r="C62" s="25">
        <v>160</v>
      </c>
      <c r="D62" s="50" t="s">
        <v>195</v>
      </c>
      <c r="E62" s="151"/>
      <c r="F62" s="135"/>
      <c r="G62" s="143"/>
      <c r="H62" s="124"/>
      <c r="I62" s="137"/>
      <c r="J62" s="45"/>
    </row>
    <row r="63" spans="1:10" ht="11.6" customHeight="1" x14ac:dyDescent="0.4">
      <c r="A63" s="28" t="str">
        <f>IF(  AND(ISNUMBER(B63),OR(ISNUMBER(C63),C63="PG")),IF(IF(Capa!$B$4="B",0,Capa!$B$4)&gt;=B63,1,0),"")</f>
        <v/>
      </c>
      <c r="B63" s="26">
        <f t="shared" si="2"/>
        <v>2</v>
      </c>
      <c r="C63" s="25" t="s">
        <v>12</v>
      </c>
      <c r="D63" s="50"/>
      <c r="E63" s="151"/>
      <c r="F63" s="135"/>
      <c r="G63" s="143"/>
      <c r="H63" s="124"/>
      <c r="I63" s="137"/>
      <c r="J63" s="45"/>
    </row>
    <row r="64" spans="1:10" ht="29.15" x14ac:dyDescent="0.4">
      <c r="A64" s="28">
        <f>IF(  AND(ISNUMBER(B64),OR(ISNUMBER(C64),C64="PG")),IF(IF(Capa!$B$4="B",0,Capa!$B$4)&gt;=B64,1,0),"")</f>
        <v>0</v>
      </c>
      <c r="B64" s="26">
        <f t="shared" si="2"/>
        <v>2</v>
      </c>
      <c r="C64" s="25">
        <v>161</v>
      </c>
      <c r="D64" s="50" t="s">
        <v>196</v>
      </c>
      <c r="E64" s="151"/>
      <c r="F64" s="135"/>
      <c r="G64" s="143"/>
      <c r="H64" s="124"/>
      <c r="I64" s="137"/>
      <c r="J64" s="45"/>
    </row>
    <row r="65" spans="1:10" ht="43.75" x14ac:dyDescent="0.4">
      <c r="A65" s="28">
        <f>IF(  AND(ISNUMBER(B65),OR(ISNUMBER(C65),C65="PG")),IF(IF(Capa!$B$4="B",0,Capa!$B$4)&gt;=B65,1,0),"")</f>
        <v>0</v>
      </c>
      <c r="B65" s="26">
        <f t="shared" si="2"/>
        <v>2</v>
      </c>
      <c r="C65" s="25">
        <v>162</v>
      </c>
      <c r="D65" s="50" t="s">
        <v>197</v>
      </c>
      <c r="E65" s="151"/>
      <c r="F65" s="135"/>
      <c r="G65" s="143"/>
      <c r="H65" s="124"/>
      <c r="I65" s="137"/>
      <c r="J65" s="45"/>
    </row>
    <row r="66" spans="1:10" ht="9" customHeight="1" x14ac:dyDescent="0.4">
      <c r="A66" s="28" t="str">
        <f>IF(  AND(ISNUMBER(B66),OR(ISNUMBER(C66),C66="PG")),IF(IF(Capa!$B$4="B",0,Capa!$B$4)&gt;=B66,1,0),"")</f>
        <v/>
      </c>
      <c r="B66" s="26">
        <f t="shared" si="2"/>
        <v>3</v>
      </c>
      <c r="C66" s="25" t="s">
        <v>17</v>
      </c>
      <c r="D66" s="50"/>
      <c r="E66" s="151"/>
      <c r="F66" s="135"/>
      <c r="G66" s="143"/>
      <c r="H66" s="124"/>
      <c r="I66" s="137"/>
      <c r="J66" s="45"/>
    </row>
    <row r="67" spans="1:10" ht="43.75" x14ac:dyDescent="0.4">
      <c r="A67" s="28">
        <f>IF(  AND(ISNUMBER(B67),OR(ISNUMBER(C67),C67="PG")),IF(IF(Capa!$B$4="B",0,Capa!$B$4)&gt;=B67,1,0),"")</f>
        <v>0</v>
      </c>
      <c r="B67" s="26">
        <f t="shared" si="2"/>
        <v>3</v>
      </c>
      <c r="C67" s="25">
        <v>163</v>
      </c>
      <c r="D67" s="50" t="s">
        <v>198</v>
      </c>
      <c r="E67" s="151"/>
      <c r="F67" s="135"/>
      <c r="G67" s="143"/>
      <c r="H67" s="124"/>
      <c r="I67" s="137"/>
      <c r="J67" s="45"/>
    </row>
    <row r="68" spans="1:10" ht="12.9" customHeight="1" x14ac:dyDescent="0.4">
      <c r="A68" s="28" t="str">
        <f>IF(  AND(ISNUMBER(B68),OR(ISNUMBER(C68),C68="PG")),IF(IF(Capa!$B$4="B",0,Capa!$B$4)&gt;=B68,1,0),"")</f>
        <v/>
      </c>
      <c r="B68" s="26" t="str">
        <f t="shared" si="2"/>
        <v/>
      </c>
      <c r="C68" s="25"/>
      <c r="D68" s="41"/>
      <c r="E68" s="118"/>
      <c r="F68" s="55"/>
      <c r="G68" s="145"/>
      <c r="H68" s="122"/>
      <c r="I68" s="137"/>
      <c r="J68" s="34"/>
    </row>
    <row r="69" spans="1:10" ht="14.6" x14ac:dyDescent="0.4">
      <c r="A69" s="28" t="str">
        <f>IF(  AND(ISNUMBER(B69),OR(ISNUMBER(C69),C69="PG")),IF(IF(Capa!$B$4="B",0,Capa!$B$4)&gt;=B69,1,0),"")</f>
        <v/>
      </c>
      <c r="B69" s="63" t="str">
        <f t="shared" si="2"/>
        <v/>
      </c>
      <c r="C69" s="75"/>
      <c r="D69" s="78" t="s">
        <v>199</v>
      </c>
      <c r="E69" s="160">
        <f>IF(COUNTIFS($A70:$A118,"&gt;0",$C70:$C118,"&gt;0")&gt;0,(COUNTIFS($A70:$A118,"&gt;0",$C70:$C118,"&gt;0",E70:E118,"=S")+COUNTIFS($A70:$A118,"&gt;0",$C70:$C118,"&gt;0",E70:E118,"=N",F70:F118,"*"))/COUNTIFS($A70:$A118,"&gt;0",$C70:$C118,"&gt;0"),0)</f>
        <v>0</v>
      </c>
      <c r="F69" s="65"/>
      <c r="G69" s="144"/>
      <c r="H69" s="160">
        <f>IF(COUNTIFS($A70:$A118,"&gt;0",$C70:$C118,"&gt;0")&gt;0,(COUNTIFS($A70:$A118,"&gt;0",$C70:$C118,"&gt;0",E70:E118,"=S")+COUNTIFS($A70:$A118,"&gt;0",$C70:$C118,"&gt;0",E70:E118,"=N",F70:F118,"*",H70:H118,"=S"))/COUNTIFS($A70:$A118,"&gt;0",$C70:$C118,"&gt;0"),0)</f>
        <v>0</v>
      </c>
      <c r="I69" s="144"/>
      <c r="J69" s="79"/>
    </row>
    <row r="70" spans="1:10" ht="8.6" customHeight="1" x14ac:dyDescent="0.4">
      <c r="A70" s="28" t="str">
        <f>IF(  AND(ISNUMBER(B70),OR(ISNUMBER(C70),C70="PG")),IF(IF(Capa!$B$4="B",0,Capa!$B$4)&gt;=B70,1,0),"")</f>
        <v/>
      </c>
      <c r="B70" s="26" t="str">
        <f t="shared" si="2"/>
        <v/>
      </c>
      <c r="C70" s="25"/>
      <c r="D70" s="62"/>
      <c r="E70" s="120"/>
      <c r="F70" s="30"/>
      <c r="G70" s="145"/>
      <c r="H70" s="122"/>
      <c r="I70" s="137"/>
      <c r="J70" s="52"/>
    </row>
    <row r="71" spans="1:10" x14ac:dyDescent="0.4">
      <c r="A71" s="28" t="str">
        <f>IF(  AND(ISNUMBER(B71),OR(ISNUMBER(C71),C71="PG")),IF(IF(Capa!$B$4="B",0,Capa!$B$4)&gt;=B71,1,0),"")</f>
        <v/>
      </c>
      <c r="B71" s="63" t="str">
        <f t="shared" si="2"/>
        <v/>
      </c>
      <c r="C71" s="75"/>
      <c r="D71" s="78" t="s">
        <v>200</v>
      </c>
      <c r="E71" s="110"/>
      <c r="F71" s="65"/>
      <c r="G71" s="144"/>
      <c r="H71" s="110"/>
      <c r="I71" s="144"/>
      <c r="J71" s="79"/>
    </row>
    <row r="72" spans="1:10" ht="9.4499999999999993" customHeight="1" x14ac:dyDescent="0.4">
      <c r="A72" s="28" t="str">
        <f>IF(  AND(ISNUMBER(B72),OR(ISNUMBER(C72),C72="PG")),IF(IF(Capa!$B$4="B",0,Capa!$B$4)&gt;=B72,1,0),"")</f>
        <v/>
      </c>
      <c r="B72" s="26">
        <f t="shared" ref="B72:B118" si="3">IF(ISBLANK(C72),"",IF(ISERR(SEARCH(C72&amp;"\","&lt;B&gt;\&lt;1&gt;\&lt;2&gt;\&lt;3&gt;\")),IF(AND(NOT(ISBLANK(B71)),B71&lt;=3),B71,""),
IF(SEARCH(C72&amp;"\","&lt;B&gt;\&lt;1&gt;\&lt;2&gt;\&lt;3&gt;\")=1,0,IF(SEARCH(C72&amp;"\","&lt;B&gt;\&lt;1&gt;\&lt;2&gt;\&lt;3&gt;\")=5,1,IF(SEARCH(C72&amp;"\","&lt;B&gt;\&lt;1&gt;\&lt;2&gt;\&lt;3&gt;\")=9,2,IF(SEARCH(C72&amp;"\","&lt;B&gt;\&lt;1&gt;\&lt;2&gt;\&lt;3&gt;\")=13,3,""))))))</f>
        <v>0</v>
      </c>
      <c r="C72" s="25" t="s">
        <v>4</v>
      </c>
      <c r="D72" s="42"/>
      <c r="E72" s="119"/>
      <c r="F72" s="43"/>
      <c r="G72" s="145"/>
      <c r="H72" s="119"/>
      <c r="I72" s="137"/>
      <c r="J72" s="44"/>
    </row>
    <row r="73" spans="1:10" ht="77.599999999999994" x14ac:dyDescent="0.4">
      <c r="A73" s="28">
        <f>IF(  AND(ISNUMBER(B73),OR(ISNUMBER(C73),C73="PG")),IF(IF(Capa!$B$4="B",0,Capa!$B$4)&gt;=B73,1,0),"")</f>
        <v>1</v>
      </c>
      <c r="B73" s="26">
        <f t="shared" si="3"/>
        <v>0</v>
      </c>
      <c r="C73" s="25" t="s">
        <v>791</v>
      </c>
      <c r="D73" s="58" t="s">
        <v>201</v>
      </c>
      <c r="E73" s="151"/>
      <c r="F73" s="135"/>
      <c r="G73" s="143"/>
      <c r="H73" s="124"/>
      <c r="I73" s="137"/>
      <c r="J73" s="45"/>
    </row>
    <row r="74" spans="1:10" ht="87.45" x14ac:dyDescent="0.4">
      <c r="A74" s="28">
        <f>IF(  AND(ISNUMBER(B74),OR(ISNUMBER(C74),C74="PG")),IF(IF(Capa!$B$4="B",0,Capa!$B$4)&gt;=B74,1,0),"")</f>
        <v>1</v>
      </c>
      <c r="B74" s="26">
        <f t="shared" si="3"/>
        <v>0</v>
      </c>
      <c r="C74" s="25">
        <v>164</v>
      </c>
      <c r="D74" s="50" t="s">
        <v>202</v>
      </c>
      <c r="E74" s="151"/>
      <c r="F74" s="135"/>
      <c r="G74" s="143"/>
      <c r="H74" s="124"/>
      <c r="I74" s="137"/>
      <c r="J74" s="45"/>
    </row>
    <row r="75" spans="1:10" ht="29.15" x14ac:dyDescent="0.4">
      <c r="A75" s="28">
        <f>IF(  AND(ISNUMBER(B75),OR(ISNUMBER(C75),C75="PG")),IF(IF(Capa!$B$4="B",0,Capa!$B$4)&gt;=B75,1,0),"")</f>
        <v>1</v>
      </c>
      <c r="B75" s="26">
        <f t="shared" si="3"/>
        <v>0</v>
      </c>
      <c r="C75" s="25">
        <v>165</v>
      </c>
      <c r="D75" s="50" t="s">
        <v>203</v>
      </c>
      <c r="E75" s="151"/>
      <c r="F75" s="135"/>
      <c r="G75" s="143"/>
      <c r="H75" s="124"/>
      <c r="I75" s="137"/>
      <c r="J75" s="45"/>
    </row>
    <row r="76" spans="1:10" ht="13.3" customHeight="1" x14ac:dyDescent="0.4">
      <c r="A76" s="28" t="str">
        <f>IF(  AND(ISNUMBER(B76),OR(ISNUMBER(C76),C76="PG")),IF(IF(Capa!$B$4="B",0,Capa!$B$4)&gt;=B76,1,0),"")</f>
        <v/>
      </c>
      <c r="B76" s="26">
        <f t="shared" si="3"/>
        <v>1</v>
      </c>
      <c r="C76" s="25" t="s">
        <v>9</v>
      </c>
      <c r="D76" s="50"/>
      <c r="E76" s="151"/>
      <c r="F76" s="135"/>
      <c r="G76" s="143"/>
      <c r="H76" s="124"/>
      <c r="I76" s="137"/>
      <c r="J76" s="45"/>
    </row>
    <row r="77" spans="1:10" ht="58.3" x14ac:dyDescent="0.4">
      <c r="A77" s="28">
        <f>IF(  AND(ISNUMBER(B77),OR(ISNUMBER(C77),C77="PG")),IF(IF(Capa!$B$4="B",0,Capa!$B$4)&gt;=B77,1,0),"")</f>
        <v>0</v>
      </c>
      <c r="B77" s="26">
        <f t="shared" si="3"/>
        <v>1</v>
      </c>
      <c r="C77" s="25">
        <v>166</v>
      </c>
      <c r="D77" s="50" t="s">
        <v>204</v>
      </c>
      <c r="E77" s="151"/>
      <c r="F77" s="135"/>
      <c r="G77" s="143"/>
      <c r="H77" s="124"/>
      <c r="I77" s="137"/>
      <c r="J77" s="45"/>
    </row>
    <row r="78" spans="1:10" ht="10.3" customHeight="1" x14ac:dyDescent="0.4">
      <c r="A78" s="28" t="str">
        <f>IF(  AND(ISNUMBER(B78),OR(ISNUMBER(C78),C78="PG")),IF(IF(Capa!$B$4="B",0,Capa!$B$4)&gt;=B78,1,0),"")</f>
        <v/>
      </c>
      <c r="B78" s="26">
        <f t="shared" si="3"/>
        <v>2</v>
      </c>
      <c r="C78" s="25" t="s">
        <v>12</v>
      </c>
      <c r="D78" s="50"/>
      <c r="E78" s="151"/>
      <c r="F78" s="135"/>
      <c r="G78" s="143"/>
      <c r="H78" s="124"/>
      <c r="I78" s="137"/>
      <c r="J78" s="45"/>
    </row>
    <row r="79" spans="1:10" ht="58.3" x14ac:dyDescent="0.4">
      <c r="A79" s="28">
        <f>IF(  AND(ISNUMBER(B79),OR(ISNUMBER(C79),C79="PG")),IF(IF(Capa!$B$4="B",0,Capa!$B$4)&gt;=B79,1,0),"")</f>
        <v>0</v>
      </c>
      <c r="B79" s="26">
        <f t="shared" si="3"/>
        <v>2</v>
      </c>
      <c r="C79" s="25">
        <v>167</v>
      </c>
      <c r="D79" s="50" t="s">
        <v>205</v>
      </c>
      <c r="E79" s="151"/>
      <c r="F79" s="135"/>
      <c r="G79" s="143"/>
      <c r="H79" s="124"/>
      <c r="I79" s="137"/>
      <c r="J79" s="45"/>
    </row>
    <row r="80" spans="1:10" ht="43.75" x14ac:dyDescent="0.4">
      <c r="A80" s="28">
        <f>IF(  AND(ISNUMBER(B80),OR(ISNUMBER(C80),C80="PG")),IF(IF(Capa!$B$4="B",0,Capa!$B$4)&gt;=B80,1,0),"")</f>
        <v>0</v>
      </c>
      <c r="B80" s="26">
        <f t="shared" si="3"/>
        <v>2</v>
      </c>
      <c r="C80" s="25">
        <v>168</v>
      </c>
      <c r="D80" s="50" t="s">
        <v>206</v>
      </c>
      <c r="E80" s="151"/>
      <c r="F80" s="135"/>
      <c r="G80" s="143"/>
      <c r="H80" s="124"/>
      <c r="I80" s="137"/>
      <c r="J80" s="45"/>
    </row>
    <row r="81" spans="1:10" ht="29.15" x14ac:dyDescent="0.4">
      <c r="A81" s="28">
        <f>IF(  AND(ISNUMBER(B81),OR(ISNUMBER(C81),C81="PG")),IF(IF(Capa!$B$4="B",0,Capa!$B$4)&gt;=B81,1,0),"")</f>
        <v>0</v>
      </c>
      <c r="B81" s="26">
        <f t="shared" si="3"/>
        <v>2</v>
      </c>
      <c r="C81" s="25">
        <v>169</v>
      </c>
      <c r="D81" s="50" t="s">
        <v>207</v>
      </c>
      <c r="E81" s="151"/>
      <c r="F81" s="135"/>
      <c r="G81" s="143"/>
      <c r="H81" s="124"/>
      <c r="I81" s="137"/>
      <c r="J81" s="45"/>
    </row>
    <row r="82" spans="1:10" ht="43.75" x14ac:dyDescent="0.4">
      <c r="A82" s="28">
        <f>IF(  AND(ISNUMBER(B82),OR(ISNUMBER(C82),C82="PG")),IF(IF(Capa!$B$4="B",0,Capa!$B$4)&gt;=B82,1,0),"")</f>
        <v>0</v>
      </c>
      <c r="B82" s="26">
        <f t="shared" si="3"/>
        <v>2</v>
      </c>
      <c r="C82" s="25">
        <v>170</v>
      </c>
      <c r="D82" s="50" t="s">
        <v>208</v>
      </c>
      <c r="E82" s="151"/>
      <c r="F82" s="135"/>
      <c r="G82" s="143"/>
      <c r="H82" s="124"/>
      <c r="I82" s="137"/>
      <c r="J82" s="45"/>
    </row>
    <row r="83" spans="1:10" ht="9.4499999999999993" customHeight="1" x14ac:dyDescent="0.4">
      <c r="A83" s="28" t="str">
        <f>IF(  AND(ISNUMBER(B83),OR(ISNUMBER(C83),C83="PG")),IF(IF(Capa!$B$4="B",0,Capa!$B$4)&gt;=B83,1,0),"")</f>
        <v/>
      </c>
      <c r="B83" s="26">
        <f t="shared" si="3"/>
        <v>3</v>
      </c>
      <c r="C83" s="25" t="s">
        <v>17</v>
      </c>
      <c r="D83" s="50"/>
      <c r="E83" s="151"/>
      <c r="F83" s="135"/>
      <c r="G83" s="143"/>
      <c r="H83" s="124"/>
      <c r="I83" s="137"/>
      <c r="J83" s="45"/>
    </row>
    <row r="84" spans="1:10" ht="58.3" x14ac:dyDescent="0.4">
      <c r="A84" s="28">
        <f>IF(  AND(ISNUMBER(B84),OR(ISNUMBER(C84),C84="PG")),IF(IF(Capa!$B$4="B",0,Capa!$B$4)&gt;=B84,1,0),"")</f>
        <v>0</v>
      </c>
      <c r="B84" s="26">
        <f t="shared" si="3"/>
        <v>3</v>
      </c>
      <c r="C84" s="25">
        <v>171</v>
      </c>
      <c r="D84" s="50" t="s">
        <v>209</v>
      </c>
      <c r="E84" s="151"/>
      <c r="F84" s="135"/>
      <c r="G84" s="143"/>
      <c r="H84" s="124"/>
      <c r="I84" s="137"/>
      <c r="J84" s="45"/>
    </row>
    <row r="85" spans="1:10" ht="43.75" x14ac:dyDescent="0.4">
      <c r="A85" s="28">
        <f>IF(  AND(ISNUMBER(B85),OR(ISNUMBER(C85),C85="PG")),IF(IF(Capa!$B$4="B",0,Capa!$B$4)&gt;=B85,1,0),"")</f>
        <v>0</v>
      </c>
      <c r="B85" s="26">
        <f t="shared" si="3"/>
        <v>3</v>
      </c>
      <c r="C85" s="25">
        <v>172</v>
      </c>
      <c r="D85" s="50" t="s">
        <v>210</v>
      </c>
      <c r="E85" s="151"/>
      <c r="F85" s="135"/>
      <c r="G85" s="143"/>
      <c r="H85" s="124"/>
      <c r="I85" s="137"/>
      <c r="J85" s="45"/>
    </row>
    <row r="86" spans="1:10" ht="43.75" x14ac:dyDescent="0.4">
      <c r="A86" s="28">
        <f>IF(  AND(ISNUMBER(B86),OR(ISNUMBER(C86),C86="PG")),IF(IF(Capa!$B$4="B",0,Capa!$B$4)&gt;=B86,1,0),"")</f>
        <v>0</v>
      </c>
      <c r="B86" s="26">
        <f t="shared" si="3"/>
        <v>3</v>
      </c>
      <c r="C86" s="25">
        <v>173</v>
      </c>
      <c r="D86" s="50" t="s">
        <v>211</v>
      </c>
      <c r="E86" s="151"/>
      <c r="F86" s="135"/>
      <c r="G86" s="143"/>
      <c r="H86" s="124"/>
      <c r="I86" s="137"/>
      <c r="J86" s="45"/>
    </row>
    <row r="87" spans="1:10" ht="9.4499999999999993" customHeight="1" x14ac:dyDescent="0.4">
      <c r="A87" s="28" t="str">
        <f>IF(  AND(ISNUMBER(B87),OR(ISNUMBER(C87),C87="PG")),IF(IF(Capa!$B$4="B",0,Capa!$B$4)&gt;=B87,1,0),"")</f>
        <v/>
      </c>
      <c r="B87" s="80" t="str">
        <f t="shared" si="3"/>
        <v/>
      </c>
      <c r="C87" s="81"/>
      <c r="D87" s="41"/>
      <c r="E87" s="118"/>
      <c r="F87" s="55"/>
      <c r="G87" s="145"/>
      <c r="H87" s="122"/>
      <c r="I87" s="137"/>
      <c r="J87" s="34"/>
    </row>
    <row r="88" spans="1:10" x14ac:dyDescent="0.4">
      <c r="A88" s="28" t="str">
        <f>IF(  AND(ISNUMBER(B88),OR(ISNUMBER(C88),C88="PG")),IF(IF(Capa!$B$4="B",0,Capa!$B$4)&gt;=B88,1,0),"")</f>
        <v/>
      </c>
      <c r="B88" s="63" t="str">
        <f t="shared" si="3"/>
        <v/>
      </c>
      <c r="C88" s="75"/>
      <c r="D88" s="78" t="s">
        <v>212</v>
      </c>
      <c r="E88" s="110"/>
      <c r="F88" s="65"/>
      <c r="G88" s="144"/>
      <c r="H88" s="110"/>
      <c r="I88" s="144"/>
      <c r="J88" s="79"/>
    </row>
    <row r="89" spans="1:10" ht="14.6" customHeight="1" x14ac:dyDescent="0.4">
      <c r="A89" s="28" t="str">
        <f>IF(  AND(ISNUMBER(B89),OR(ISNUMBER(C89),C89="PG")),IF(IF(Capa!$B$4="B",0,Capa!$B$4)&gt;=B89,1,0),"")</f>
        <v/>
      </c>
      <c r="B89" s="82">
        <f t="shared" si="3"/>
        <v>0</v>
      </c>
      <c r="C89" s="83" t="s">
        <v>4</v>
      </c>
      <c r="D89" s="42"/>
      <c r="E89" s="119"/>
      <c r="F89" s="43"/>
      <c r="G89" s="145"/>
      <c r="H89" s="122"/>
      <c r="I89" s="137"/>
      <c r="J89" s="44"/>
    </row>
    <row r="90" spans="1:10" ht="51.9" x14ac:dyDescent="0.4">
      <c r="A90" s="28">
        <f>IF(  AND(ISNUMBER(B90),OR(ISNUMBER(C90),C90="PG")),IF(IF(Capa!$B$4="B",0,Capa!$B$4)&gt;=B90,1,0),"")</f>
        <v>1</v>
      </c>
      <c r="B90" s="26">
        <f t="shared" si="3"/>
        <v>0</v>
      </c>
      <c r="C90" s="25" t="s">
        <v>791</v>
      </c>
      <c r="D90" s="58" t="s">
        <v>213</v>
      </c>
      <c r="E90" s="151"/>
      <c r="F90" s="135"/>
      <c r="G90" s="143"/>
      <c r="H90" s="124"/>
      <c r="I90" s="137"/>
      <c r="J90" s="45"/>
    </row>
    <row r="91" spans="1:10" ht="29.15" x14ac:dyDescent="0.4">
      <c r="A91" s="28">
        <f>IF(  AND(ISNUMBER(B91),OR(ISNUMBER(C91),C91="PG")),IF(IF(Capa!$B$4="B",0,Capa!$B$4)&gt;=B91,1,0),"")</f>
        <v>1</v>
      </c>
      <c r="B91" s="26">
        <f t="shared" si="3"/>
        <v>0</v>
      </c>
      <c r="C91" s="25">
        <v>174</v>
      </c>
      <c r="D91" s="50" t="s">
        <v>214</v>
      </c>
      <c r="E91" s="151"/>
      <c r="F91" s="135"/>
      <c r="G91" s="143"/>
      <c r="H91" s="124"/>
      <c r="I91" s="137"/>
      <c r="J91" s="45"/>
    </row>
    <row r="92" spans="1:10" ht="12" customHeight="1" x14ac:dyDescent="0.4">
      <c r="A92" s="28" t="str">
        <f>IF(  AND(ISNUMBER(B92),OR(ISNUMBER(C92),C92="PG")),IF(IF(Capa!$B$4="B",0,Capa!$B$4)&gt;=B92,1,0),"")</f>
        <v/>
      </c>
      <c r="B92" s="26">
        <f t="shared" si="3"/>
        <v>2</v>
      </c>
      <c r="C92" s="25" t="s">
        <v>12</v>
      </c>
      <c r="D92" s="50"/>
      <c r="E92" s="151"/>
      <c r="F92" s="135"/>
      <c r="G92" s="143"/>
      <c r="H92" s="124"/>
      <c r="I92" s="137"/>
      <c r="J92" s="45"/>
    </row>
    <row r="93" spans="1:10" ht="64.75" customHeight="1" x14ac:dyDescent="0.4">
      <c r="A93" s="28">
        <f>IF(  AND(ISNUMBER(B93),OR(ISNUMBER(C93),C93="PG")),IF(IF(Capa!$B$4="B",0,Capa!$B$4)&gt;=B93,1,0),"")</f>
        <v>0</v>
      </c>
      <c r="B93" s="26">
        <f t="shared" si="3"/>
        <v>2</v>
      </c>
      <c r="C93" s="25">
        <v>175</v>
      </c>
      <c r="D93" s="50" t="s">
        <v>215</v>
      </c>
      <c r="E93" s="151"/>
      <c r="F93" s="135"/>
      <c r="G93" s="143"/>
      <c r="H93" s="124"/>
      <c r="I93" s="137"/>
      <c r="J93" s="45"/>
    </row>
    <row r="94" spans="1:10" ht="43.75" x14ac:dyDescent="0.4">
      <c r="A94" s="28">
        <f>IF(  AND(ISNUMBER(B94),OR(ISNUMBER(C94),C94="PG")),IF(IF(Capa!$B$4="B",0,Capa!$B$4)&gt;=B94,1,0),"")</f>
        <v>0</v>
      </c>
      <c r="B94" s="26">
        <f t="shared" si="3"/>
        <v>2</v>
      </c>
      <c r="C94" s="25">
        <v>176</v>
      </c>
      <c r="D94" s="50" t="s">
        <v>216</v>
      </c>
      <c r="E94" s="151"/>
      <c r="F94" s="135"/>
      <c r="G94" s="143"/>
      <c r="H94" s="124"/>
      <c r="I94" s="137"/>
      <c r="J94" s="45"/>
    </row>
    <row r="95" spans="1:10" ht="15" customHeight="1" x14ac:dyDescent="0.4">
      <c r="A95" s="28" t="str">
        <f>IF(  AND(ISNUMBER(B95),OR(ISNUMBER(C95),C95="PG")),IF(IF(Capa!$B$4="B",0,Capa!$B$4)&gt;=B95,1,0),"")</f>
        <v/>
      </c>
      <c r="B95" s="26">
        <f t="shared" si="3"/>
        <v>3</v>
      </c>
      <c r="C95" s="25" t="s">
        <v>17</v>
      </c>
      <c r="D95" s="50"/>
      <c r="E95" s="151"/>
      <c r="F95" s="135"/>
      <c r="G95" s="143"/>
      <c r="H95" s="124"/>
      <c r="I95" s="137"/>
      <c r="J95" s="45"/>
    </row>
    <row r="96" spans="1:10" ht="43.75" x14ac:dyDescent="0.4">
      <c r="A96" s="28">
        <f>IF(  AND(ISNUMBER(B96),OR(ISNUMBER(C96),C96="PG")),IF(IF(Capa!$B$4="B",0,Capa!$B$4)&gt;=B96,1,0),"")</f>
        <v>0</v>
      </c>
      <c r="B96" s="26">
        <f t="shared" si="3"/>
        <v>3</v>
      </c>
      <c r="C96" s="25">
        <v>177</v>
      </c>
      <c r="D96" s="50" t="s">
        <v>217</v>
      </c>
      <c r="E96" s="151"/>
      <c r="F96" s="135"/>
      <c r="G96" s="143"/>
      <c r="H96" s="124"/>
      <c r="I96" s="137"/>
      <c r="J96" s="45"/>
    </row>
    <row r="97" spans="1:10" ht="10.3" customHeight="1" x14ac:dyDescent="0.4">
      <c r="A97" s="28" t="str">
        <f>IF(  AND(ISNUMBER(B97),OR(ISNUMBER(C97),C97="PG")),IF(IF(Capa!$B$4="B",0,Capa!$B$4)&gt;=B97,1,0),"")</f>
        <v/>
      </c>
      <c r="B97" s="80" t="str">
        <f t="shared" si="3"/>
        <v/>
      </c>
      <c r="C97" s="81"/>
      <c r="D97" s="41"/>
      <c r="E97" s="118"/>
      <c r="F97" s="55"/>
      <c r="G97" s="145"/>
      <c r="H97" s="118"/>
      <c r="I97" s="137"/>
      <c r="J97" s="34"/>
    </row>
    <row r="98" spans="1:10" x14ac:dyDescent="0.4">
      <c r="A98" s="28" t="str">
        <f>IF(  AND(ISNUMBER(B98),OR(ISNUMBER(C98),C98="PG")),IF(IF(Capa!$B$4="B",0,Capa!$B$4)&gt;=B98,1,0),"")</f>
        <v/>
      </c>
      <c r="B98" s="63" t="str">
        <f t="shared" si="3"/>
        <v/>
      </c>
      <c r="C98" s="75"/>
      <c r="D98" s="78" t="s">
        <v>218</v>
      </c>
      <c r="E98" s="110"/>
      <c r="F98" s="65"/>
      <c r="G98" s="144"/>
      <c r="H98" s="110"/>
      <c r="I98" s="144"/>
      <c r="J98" s="79"/>
    </row>
    <row r="99" spans="1:10" ht="12" customHeight="1" x14ac:dyDescent="0.4">
      <c r="A99" s="28" t="str">
        <f>IF(  AND(ISNUMBER(B99),OR(ISNUMBER(C99),C99="PG")),IF(IF(Capa!$B$4="B",0,Capa!$B$4)&gt;=B99,1,0),"")</f>
        <v/>
      </c>
      <c r="B99" s="82">
        <f t="shared" si="3"/>
        <v>0</v>
      </c>
      <c r="C99" s="83" t="s">
        <v>4</v>
      </c>
      <c r="D99" s="42"/>
      <c r="E99" s="119"/>
      <c r="F99" s="43"/>
      <c r="G99" s="145"/>
      <c r="H99" s="119"/>
      <c r="I99" s="137"/>
      <c r="J99" s="44"/>
    </row>
    <row r="100" spans="1:10" ht="51.9" x14ac:dyDescent="0.4">
      <c r="A100" s="28">
        <f>IF(  AND(ISNUMBER(B100),OR(ISNUMBER(C100),C100="PG")),IF(IF(Capa!$B$4="B",0,Capa!$B$4)&gt;=B100,1,0),"")</f>
        <v>1</v>
      </c>
      <c r="B100" s="26">
        <f t="shared" si="3"/>
        <v>0</v>
      </c>
      <c r="C100" s="25" t="s">
        <v>791</v>
      </c>
      <c r="D100" s="58" t="s">
        <v>219</v>
      </c>
      <c r="E100" s="151"/>
      <c r="F100" s="135"/>
      <c r="G100" s="143"/>
      <c r="H100" s="124"/>
      <c r="I100" s="137"/>
      <c r="J100" s="45"/>
    </row>
    <row r="101" spans="1:10" ht="6" customHeight="1" x14ac:dyDescent="0.4">
      <c r="A101" s="28" t="str">
        <f>IF(  AND(ISNUMBER(B101),OR(ISNUMBER(C101),C101="PG")),IF(IF(Capa!$B$4="B",0,Capa!$B$4)&gt;=B101,1,0),"")</f>
        <v/>
      </c>
      <c r="B101" s="26">
        <f t="shared" si="3"/>
        <v>1</v>
      </c>
      <c r="C101" s="25" t="s">
        <v>9</v>
      </c>
      <c r="D101" s="11"/>
      <c r="E101" s="151"/>
      <c r="F101" s="135"/>
      <c r="G101" s="143"/>
      <c r="H101" s="124"/>
      <c r="I101" s="137"/>
      <c r="J101" s="45"/>
    </row>
    <row r="102" spans="1:10" ht="43.75" x14ac:dyDescent="0.4">
      <c r="A102" s="28">
        <f>IF(  AND(ISNUMBER(B102),OR(ISNUMBER(C102),C102="PG")),IF(IF(Capa!$B$4="B",0,Capa!$B$4)&gt;=B102,1,0),"")</f>
        <v>0</v>
      </c>
      <c r="B102" s="26">
        <f t="shared" si="3"/>
        <v>1</v>
      </c>
      <c r="C102" s="25">
        <v>178</v>
      </c>
      <c r="D102" s="50" t="s">
        <v>220</v>
      </c>
      <c r="E102" s="151"/>
      <c r="F102" s="135"/>
      <c r="G102" s="143"/>
      <c r="H102" s="124"/>
      <c r="I102" s="137"/>
      <c r="J102" s="45"/>
    </row>
    <row r="103" spans="1:10" ht="10.75" customHeight="1" x14ac:dyDescent="0.4">
      <c r="A103" s="28" t="str">
        <f>IF(  AND(ISNUMBER(B103),OR(ISNUMBER(C103),C103="PG")),IF(IF(Capa!$B$4="B",0,Capa!$B$4)&gt;=B103,1,0),"")</f>
        <v/>
      </c>
      <c r="B103" s="26">
        <f t="shared" si="3"/>
        <v>2</v>
      </c>
      <c r="C103" s="25" t="s">
        <v>12</v>
      </c>
      <c r="D103" s="50"/>
      <c r="E103" s="151"/>
      <c r="F103" s="135"/>
      <c r="G103" s="143"/>
      <c r="H103" s="124"/>
      <c r="I103" s="137"/>
      <c r="J103" s="45"/>
    </row>
    <row r="104" spans="1:10" ht="58.3" x14ac:dyDescent="0.4">
      <c r="A104" s="28">
        <f>IF(  AND(ISNUMBER(B104),OR(ISNUMBER(C104),C104="PG")),IF(IF(Capa!$B$4="B",0,Capa!$B$4)&gt;=B104,1,0),"")</f>
        <v>0</v>
      </c>
      <c r="B104" s="26">
        <f t="shared" si="3"/>
        <v>2</v>
      </c>
      <c r="C104" s="25">
        <v>179</v>
      </c>
      <c r="D104" s="50" t="s">
        <v>221</v>
      </c>
      <c r="E104" s="151"/>
      <c r="F104" s="135"/>
      <c r="G104" s="143"/>
      <c r="H104" s="124"/>
      <c r="I104" s="137"/>
      <c r="J104" s="45"/>
    </row>
    <row r="105" spans="1:10" ht="6" customHeight="1" x14ac:dyDescent="0.4">
      <c r="A105" s="28" t="str">
        <f>IF(  AND(ISNUMBER(B105),OR(ISNUMBER(C105),C105="PG")),IF(IF(Capa!$B$4="B",0,Capa!$B$4)&gt;=B105,1,0),"")</f>
        <v/>
      </c>
      <c r="B105" s="26">
        <f t="shared" si="3"/>
        <v>3</v>
      </c>
      <c r="C105" s="25" t="s">
        <v>17</v>
      </c>
      <c r="D105" s="50"/>
      <c r="E105" s="151"/>
      <c r="F105" s="135"/>
      <c r="G105" s="143"/>
      <c r="H105" s="124"/>
      <c r="I105" s="137"/>
      <c r="J105" s="45"/>
    </row>
    <row r="106" spans="1:10" ht="58.3" x14ac:dyDescent="0.4">
      <c r="A106" s="28">
        <f>IF(  AND(ISNUMBER(B106),OR(ISNUMBER(C106),C106="PG")),IF(IF(Capa!$B$4="B",0,Capa!$B$4)&gt;=B106,1,0),"")</f>
        <v>0</v>
      </c>
      <c r="B106" s="26">
        <f t="shared" si="3"/>
        <v>3</v>
      </c>
      <c r="C106" s="25">
        <v>180</v>
      </c>
      <c r="D106" s="50" t="s">
        <v>222</v>
      </c>
      <c r="E106" s="151"/>
      <c r="F106" s="135"/>
      <c r="G106" s="143"/>
      <c r="H106" s="124"/>
      <c r="I106" s="137"/>
      <c r="J106" s="45"/>
    </row>
    <row r="107" spans="1:10" ht="72.900000000000006" x14ac:dyDescent="0.4">
      <c r="A107" s="28">
        <f>IF(  AND(ISNUMBER(B107),OR(ISNUMBER(C107),C107="PG")),IF(IF(Capa!$B$4="B",0,Capa!$B$4)&gt;=B107,1,0),"")</f>
        <v>0</v>
      </c>
      <c r="B107" s="26">
        <f t="shared" si="3"/>
        <v>3</v>
      </c>
      <c r="C107" s="25">
        <v>181</v>
      </c>
      <c r="D107" s="50" t="s">
        <v>223</v>
      </c>
      <c r="E107" s="151"/>
      <c r="F107" s="135"/>
      <c r="G107" s="143"/>
      <c r="H107" s="124"/>
      <c r="I107" s="137"/>
      <c r="J107" s="45"/>
    </row>
    <row r="108" spans="1:10" ht="58.3" x14ac:dyDescent="0.4">
      <c r="A108" s="28">
        <f>IF(  AND(ISNUMBER(B108),OR(ISNUMBER(C108),C108="PG")),IF(IF(Capa!$B$4="B",0,Capa!$B$4)&gt;=B108,1,0),"")</f>
        <v>0</v>
      </c>
      <c r="B108" s="26">
        <f t="shared" si="3"/>
        <v>3</v>
      </c>
      <c r="C108" s="25">
        <v>182</v>
      </c>
      <c r="D108" s="50" t="s">
        <v>224</v>
      </c>
      <c r="E108" s="151"/>
      <c r="F108" s="135"/>
      <c r="G108" s="143"/>
      <c r="H108" s="124"/>
      <c r="I108" s="137"/>
      <c r="J108" s="45"/>
    </row>
    <row r="109" spans="1:10" ht="7.3" customHeight="1" x14ac:dyDescent="0.4">
      <c r="A109" s="28" t="str">
        <f>IF(  AND(ISNUMBER(B109),OR(ISNUMBER(C109),C109="PG")),IF(IF(Capa!$B$4="B",0,Capa!$B$4)&gt;=B109,1,0),"")</f>
        <v/>
      </c>
      <c r="B109" s="80" t="str">
        <f t="shared" si="3"/>
        <v/>
      </c>
      <c r="C109" s="81"/>
      <c r="D109" s="41"/>
      <c r="E109" s="118"/>
      <c r="F109" s="55"/>
      <c r="G109" s="145"/>
      <c r="H109" s="118"/>
      <c r="I109" s="137"/>
      <c r="J109" s="34"/>
    </row>
    <row r="110" spans="1:10" x14ac:dyDescent="0.4">
      <c r="A110" s="28" t="str">
        <f>IF(  AND(ISNUMBER(B110),OR(ISNUMBER(C110),C110="PG")),IF(IF(Capa!$B$4="B",0,Capa!$B$4)&gt;=B110,1,0),"")</f>
        <v/>
      </c>
      <c r="B110" s="63" t="str">
        <f t="shared" si="3"/>
        <v/>
      </c>
      <c r="C110" s="75"/>
      <c r="D110" s="78" t="s">
        <v>225</v>
      </c>
      <c r="E110" s="110"/>
      <c r="F110" s="65"/>
      <c r="G110" s="144"/>
      <c r="H110" s="110"/>
      <c r="I110" s="144"/>
      <c r="J110" s="79"/>
    </row>
    <row r="111" spans="1:10" x14ac:dyDescent="0.4">
      <c r="A111" s="28" t="str">
        <f>IF(  AND(ISNUMBER(B111),OR(ISNUMBER(C111),C111="PG")),IF(IF(Capa!$B$4="B",0,Capa!$B$4)&gt;=B111,1,0),"")</f>
        <v/>
      </c>
      <c r="B111" s="82">
        <f t="shared" si="3"/>
        <v>1</v>
      </c>
      <c r="C111" s="83" t="s">
        <v>9</v>
      </c>
      <c r="D111" s="42"/>
      <c r="E111" s="119"/>
      <c r="F111" s="43"/>
      <c r="G111" s="145"/>
      <c r="H111" s="119"/>
      <c r="I111" s="137"/>
      <c r="J111" s="44"/>
    </row>
    <row r="112" spans="1:10" ht="39" x14ac:dyDescent="0.4">
      <c r="A112" s="28">
        <f>IF(  AND(ISNUMBER(B112),OR(ISNUMBER(C112),C112="PG")),IF(IF(Capa!$B$4="B",0,Capa!$B$4)&gt;=B112,1,0),"")</f>
        <v>0</v>
      </c>
      <c r="B112" s="26">
        <f t="shared" si="3"/>
        <v>1</v>
      </c>
      <c r="C112" s="25" t="s">
        <v>791</v>
      </c>
      <c r="D112" s="58" t="s">
        <v>226</v>
      </c>
      <c r="E112" s="151"/>
      <c r="F112" s="135"/>
      <c r="G112" s="143"/>
      <c r="H112" s="124"/>
      <c r="I112" s="137"/>
      <c r="J112" s="45"/>
    </row>
    <row r="113" spans="1:29" ht="29.15" x14ac:dyDescent="0.4">
      <c r="A113" s="28">
        <f>IF(  AND(ISNUMBER(B113),OR(ISNUMBER(C113),C113="PG")),IF(IF(Capa!$B$4="B",0,Capa!$B$4)&gt;=B113,1,0),"")</f>
        <v>0</v>
      </c>
      <c r="B113" s="26">
        <f t="shared" si="3"/>
        <v>1</v>
      </c>
      <c r="C113" s="25">
        <v>183</v>
      </c>
      <c r="D113" s="50" t="s">
        <v>227</v>
      </c>
      <c r="E113" s="151"/>
      <c r="F113" s="135"/>
      <c r="G113" s="143"/>
      <c r="H113" s="124"/>
      <c r="I113" s="137"/>
      <c r="J113" s="45"/>
    </row>
    <row r="114" spans="1:29" ht="12" customHeight="1" x14ac:dyDescent="0.4">
      <c r="A114" s="28" t="str">
        <f>IF(  AND(ISNUMBER(B114),OR(ISNUMBER(C114),C114="PG")),IF(IF(Capa!$B$4="B",0,Capa!$B$4)&gt;=B114,1,0),"")</f>
        <v/>
      </c>
      <c r="B114" s="26">
        <f t="shared" si="3"/>
        <v>2</v>
      </c>
      <c r="C114" s="25" t="s">
        <v>12</v>
      </c>
      <c r="D114" s="50"/>
      <c r="E114" s="151"/>
      <c r="F114" s="135"/>
      <c r="G114" s="143"/>
      <c r="H114" s="124"/>
      <c r="I114" s="137"/>
      <c r="J114" s="45"/>
    </row>
    <row r="115" spans="1:29" ht="58.3" x14ac:dyDescent="0.4">
      <c r="A115" s="28">
        <f>IF(  AND(ISNUMBER(B115),OR(ISNUMBER(C115),C115="PG")),IF(IF(Capa!$B$4="B",0,Capa!$B$4)&gt;=B115,1,0),"")</f>
        <v>0</v>
      </c>
      <c r="B115" s="26">
        <f t="shared" si="3"/>
        <v>2</v>
      </c>
      <c r="C115" s="25">
        <v>184</v>
      </c>
      <c r="D115" s="50" t="s">
        <v>228</v>
      </c>
      <c r="E115" s="151"/>
      <c r="F115" s="135"/>
      <c r="G115" s="143"/>
      <c r="H115" s="124"/>
      <c r="I115" s="137"/>
      <c r="J115" s="45"/>
    </row>
    <row r="116" spans="1:29" ht="11.6" customHeight="1" x14ac:dyDescent="0.4">
      <c r="A116" s="28" t="str">
        <f>IF(  AND(ISNUMBER(B116),OR(ISNUMBER(C116),C116="PG")),IF(IF(Capa!$B$4="B",0,Capa!$B$4)&gt;=B116,1,0),"")</f>
        <v/>
      </c>
      <c r="B116" s="26">
        <f t="shared" si="3"/>
        <v>3</v>
      </c>
      <c r="C116" s="25" t="s">
        <v>17</v>
      </c>
      <c r="D116" s="50"/>
      <c r="E116" s="151"/>
      <c r="F116" s="135"/>
      <c r="G116" s="143"/>
      <c r="H116" s="124"/>
      <c r="I116" s="137"/>
      <c r="J116" s="45"/>
    </row>
    <row r="117" spans="1:29" ht="29.15" x14ac:dyDescent="0.4">
      <c r="A117" s="28">
        <f>IF(  AND(ISNUMBER(B117),OR(ISNUMBER(C117),C117="PG")),IF(IF(Capa!$B$4="B",0,Capa!$B$4)&gt;=B117,1,0),"")</f>
        <v>0</v>
      </c>
      <c r="B117" s="26">
        <f t="shared" si="3"/>
        <v>3</v>
      </c>
      <c r="C117" s="25">
        <v>185</v>
      </c>
      <c r="D117" s="50" t="s">
        <v>229</v>
      </c>
      <c r="E117" s="151"/>
      <c r="F117" s="135"/>
      <c r="G117" s="143"/>
      <c r="H117" s="124"/>
      <c r="I117" s="137"/>
      <c r="J117" s="45"/>
    </row>
    <row r="118" spans="1:29" s="4" customFormat="1" x14ac:dyDescent="0.4">
      <c r="A118" s="48" t="str">
        <f>IF(  AND(ISNUMBER(B118),OR(ISNUMBER(C118),C118="PG")),IF(IF(Capa!$B$4="B",0,Capa!$B$4)&gt;=B118,1,0),"")</f>
        <v/>
      </c>
      <c r="B118" s="49" t="str">
        <f t="shared" si="3"/>
        <v/>
      </c>
      <c r="C118" s="14"/>
      <c r="D118" s="56"/>
      <c r="E118" s="151"/>
      <c r="F118" s="167"/>
      <c r="G118" s="168"/>
      <c r="H118" s="166"/>
      <c r="I118" s="159"/>
      <c r="J118" s="167"/>
      <c r="K118" s="201"/>
      <c r="L118" s="201"/>
      <c r="M118" s="201"/>
      <c r="N118" s="201"/>
      <c r="O118" s="201"/>
      <c r="P118" s="201"/>
      <c r="Q118" s="201"/>
      <c r="R118" s="201"/>
      <c r="S118" s="201"/>
      <c r="T118" s="201"/>
      <c r="U118" s="201"/>
      <c r="V118" s="201"/>
      <c r="W118" s="201"/>
      <c r="X118" s="201"/>
      <c r="Y118" s="201"/>
      <c r="Z118" s="201"/>
      <c r="AA118" s="201"/>
      <c r="AB118" s="201"/>
      <c r="AC118" s="201"/>
    </row>
    <row r="119" spans="1:29" s="200" customFormat="1" x14ac:dyDescent="0.4">
      <c r="A119" s="204"/>
      <c r="B119" s="205"/>
      <c r="C119" s="206"/>
      <c r="D119" s="207"/>
      <c r="E119" s="208"/>
      <c r="F119" s="209"/>
      <c r="G119" s="209"/>
      <c r="H119" s="208"/>
      <c r="I119" s="210"/>
      <c r="J119" s="211"/>
    </row>
    <row r="120" spans="1:29" s="200" customFormat="1" x14ac:dyDescent="0.4">
      <c r="A120" s="204"/>
      <c r="B120" s="205"/>
      <c r="C120" s="206"/>
      <c r="D120" s="207"/>
      <c r="E120" s="208"/>
      <c r="F120" s="209"/>
      <c r="G120" s="209"/>
      <c r="H120" s="208"/>
      <c r="I120" s="210"/>
      <c r="J120" s="211"/>
    </row>
    <row r="121" spans="1:29" s="200" customFormat="1" x14ac:dyDescent="0.4">
      <c r="A121" s="204"/>
      <c r="B121" s="205"/>
      <c r="C121" s="206"/>
      <c r="D121" s="207"/>
      <c r="E121" s="208"/>
      <c r="F121" s="209"/>
      <c r="G121" s="209"/>
      <c r="H121" s="208"/>
      <c r="I121" s="210"/>
      <c r="J121" s="211"/>
    </row>
    <row r="122" spans="1:29" s="200" customFormat="1" x14ac:dyDescent="0.4">
      <c r="A122" s="204"/>
      <c r="B122" s="205"/>
      <c r="C122" s="206"/>
      <c r="D122" s="207"/>
      <c r="E122" s="208"/>
      <c r="F122" s="209"/>
      <c r="G122" s="209"/>
      <c r="H122" s="208"/>
      <c r="I122" s="210"/>
      <c r="J122" s="211"/>
    </row>
    <row r="123" spans="1:29" s="200" customFormat="1" x14ac:dyDescent="0.4">
      <c r="A123" s="204"/>
      <c r="B123" s="205"/>
      <c r="C123" s="206"/>
      <c r="D123" s="207"/>
      <c r="E123" s="208"/>
      <c r="F123" s="209"/>
      <c r="G123" s="209"/>
      <c r="H123" s="208"/>
      <c r="I123" s="210"/>
      <c r="J123" s="211"/>
    </row>
    <row r="124" spans="1:29" s="200" customFormat="1" x14ac:dyDescent="0.4">
      <c r="A124" s="204"/>
      <c r="B124" s="205"/>
      <c r="C124" s="206"/>
      <c r="D124" s="207"/>
      <c r="E124" s="208"/>
      <c r="F124" s="209"/>
      <c r="G124" s="209"/>
      <c r="H124" s="208"/>
      <c r="I124" s="210"/>
      <c r="J124" s="211"/>
    </row>
    <row r="125" spans="1:29" s="200" customFormat="1" x14ac:dyDescent="0.4">
      <c r="A125" s="204"/>
      <c r="B125" s="205"/>
      <c r="C125" s="206"/>
      <c r="D125" s="207"/>
      <c r="E125" s="208"/>
      <c r="F125" s="209"/>
      <c r="G125" s="209"/>
      <c r="H125" s="208"/>
      <c r="I125" s="210"/>
      <c r="J125" s="211"/>
    </row>
    <row r="126" spans="1:29" s="200" customFormat="1" x14ac:dyDescent="0.4">
      <c r="A126" s="204"/>
      <c r="B126" s="205"/>
      <c r="C126" s="206"/>
      <c r="D126" s="207"/>
      <c r="E126" s="208"/>
      <c r="F126" s="209"/>
      <c r="G126" s="209"/>
      <c r="H126" s="208"/>
      <c r="I126" s="210"/>
      <c r="J126" s="211"/>
    </row>
    <row r="127" spans="1:29" s="200" customFormat="1" x14ac:dyDescent="0.4">
      <c r="A127" s="204"/>
      <c r="B127" s="205"/>
      <c r="C127" s="206"/>
      <c r="D127" s="207"/>
      <c r="E127" s="208"/>
      <c r="F127" s="209"/>
      <c r="G127" s="209"/>
      <c r="H127" s="208"/>
      <c r="I127" s="210"/>
      <c r="J127" s="211"/>
    </row>
    <row r="128" spans="1:29" s="200" customFormat="1" x14ac:dyDescent="0.4">
      <c r="A128" s="204"/>
      <c r="B128" s="205"/>
      <c r="C128" s="206"/>
      <c r="D128" s="207"/>
      <c r="E128" s="208"/>
      <c r="F128" s="209"/>
      <c r="G128" s="209"/>
      <c r="H128" s="208"/>
      <c r="I128" s="210"/>
      <c r="J128" s="211"/>
    </row>
    <row r="129" spans="1:10" s="200" customFormat="1" x14ac:dyDescent="0.4">
      <c r="A129" s="204"/>
      <c r="B129" s="205"/>
      <c r="C129" s="206"/>
      <c r="D129" s="207"/>
      <c r="E129" s="208"/>
      <c r="F129" s="209"/>
      <c r="G129" s="209"/>
      <c r="H129" s="208"/>
      <c r="I129" s="210"/>
      <c r="J129" s="211"/>
    </row>
    <row r="130" spans="1:10" s="200" customFormat="1" x14ac:dyDescent="0.4">
      <c r="A130" s="204"/>
      <c r="B130" s="205"/>
      <c r="C130" s="206"/>
      <c r="D130" s="207"/>
      <c r="E130" s="208"/>
      <c r="F130" s="209"/>
      <c r="G130" s="209"/>
      <c r="H130" s="208"/>
      <c r="I130" s="210"/>
      <c r="J130" s="211"/>
    </row>
    <row r="131" spans="1:10" s="200" customFormat="1" x14ac:dyDescent="0.4">
      <c r="A131" s="204"/>
      <c r="B131" s="205"/>
      <c r="C131" s="206"/>
      <c r="D131" s="207"/>
      <c r="E131" s="208"/>
      <c r="F131" s="209"/>
      <c r="G131" s="209"/>
      <c r="H131" s="208"/>
      <c r="I131" s="210"/>
      <c r="J131" s="211"/>
    </row>
    <row r="132" spans="1:10" s="200" customFormat="1" x14ac:dyDescent="0.4">
      <c r="A132" s="204"/>
      <c r="B132" s="205"/>
      <c r="C132" s="206"/>
      <c r="D132" s="207"/>
      <c r="E132" s="208"/>
      <c r="F132" s="209"/>
      <c r="G132" s="209"/>
      <c r="H132" s="208"/>
      <c r="I132" s="210"/>
      <c r="J132" s="211"/>
    </row>
    <row r="133" spans="1:10" s="200" customFormat="1" x14ac:dyDescent="0.4">
      <c r="A133" s="204"/>
      <c r="B133" s="205"/>
      <c r="C133" s="206"/>
      <c r="D133" s="207"/>
      <c r="E133" s="208"/>
      <c r="F133" s="209"/>
      <c r="G133" s="209"/>
      <c r="H133" s="208"/>
      <c r="I133" s="210"/>
      <c r="J133" s="211"/>
    </row>
    <row r="134" spans="1:10" s="200" customFormat="1" x14ac:dyDescent="0.4">
      <c r="A134" s="204"/>
      <c r="B134" s="205"/>
      <c r="C134" s="206"/>
      <c r="D134" s="207"/>
      <c r="E134" s="208"/>
      <c r="F134" s="209"/>
      <c r="G134" s="209"/>
      <c r="H134" s="208"/>
      <c r="I134" s="210"/>
      <c r="J134" s="211"/>
    </row>
    <row r="135" spans="1:10" s="200" customFormat="1" x14ac:dyDescent="0.4">
      <c r="A135" s="204"/>
      <c r="B135" s="205"/>
      <c r="C135" s="206"/>
      <c r="D135" s="207"/>
      <c r="E135" s="208"/>
      <c r="F135" s="209"/>
      <c r="G135" s="209"/>
      <c r="H135" s="208"/>
      <c r="I135" s="210"/>
      <c r="J135" s="211"/>
    </row>
    <row r="136" spans="1:10" s="200" customFormat="1" x14ac:dyDescent="0.4">
      <c r="A136" s="204"/>
      <c r="B136" s="205"/>
      <c r="C136" s="206"/>
      <c r="D136" s="207"/>
      <c r="E136" s="208"/>
      <c r="F136" s="209"/>
      <c r="G136" s="209"/>
      <c r="H136" s="208"/>
      <c r="I136" s="210"/>
      <c r="J136" s="211"/>
    </row>
    <row r="137" spans="1:10" s="200" customFormat="1" x14ac:dyDescent="0.4">
      <c r="A137" s="204"/>
      <c r="B137" s="205"/>
      <c r="C137" s="206"/>
      <c r="D137" s="207"/>
      <c r="E137" s="208"/>
      <c r="F137" s="209"/>
      <c r="G137" s="209"/>
      <c r="H137" s="208"/>
      <c r="I137" s="210"/>
      <c r="J137" s="211"/>
    </row>
    <row r="138" spans="1:10" s="200" customFormat="1" x14ac:dyDescent="0.4">
      <c r="A138" s="204"/>
      <c r="B138" s="205"/>
      <c r="C138" s="206"/>
      <c r="D138" s="207"/>
      <c r="E138" s="208"/>
      <c r="F138" s="209"/>
      <c r="G138" s="209"/>
      <c r="H138" s="208"/>
      <c r="I138" s="210"/>
      <c r="J138" s="211"/>
    </row>
    <row r="139" spans="1:10" s="200" customFormat="1" x14ac:dyDescent="0.4">
      <c r="A139" s="204"/>
      <c r="B139" s="205"/>
      <c r="C139" s="206"/>
      <c r="D139" s="207"/>
      <c r="E139" s="208"/>
      <c r="F139" s="209"/>
      <c r="G139" s="209"/>
      <c r="H139" s="208"/>
      <c r="I139" s="210"/>
      <c r="J139" s="211"/>
    </row>
    <row r="140" spans="1:10" s="200" customFormat="1" x14ac:dyDescent="0.4">
      <c r="A140" s="204"/>
      <c r="B140" s="205"/>
      <c r="C140" s="206"/>
      <c r="D140" s="207"/>
      <c r="E140" s="208"/>
      <c r="F140" s="209"/>
      <c r="G140" s="209"/>
      <c r="H140" s="208"/>
      <c r="I140" s="210"/>
      <c r="J140" s="211"/>
    </row>
    <row r="141" spans="1:10" s="200" customFormat="1" x14ac:dyDescent="0.4">
      <c r="A141" s="204"/>
      <c r="B141" s="205"/>
      <c r="C141" s="206"/>
      <c r="D141" s="207"/>
      <c r="E141" s="208"/>
      <c r="F141" s="209"/>
      <c r="G141" s="209"/>
      <c r="H141" s="208"/>
      <c r="I141" s="210"/>
      <c r="J141" s="211"/>
    </row>
    <row r="142" spans="1:10" s="200" customFormat="1" x14ac:dyDescent="0.4">
      <c r="A142" s="204"/>
      <c r="B142" s="205"/>
      <c r="C142" s="206"/>
      <c r="D142" s="207"/>
      <c r="E142" s="208"/>
      <c r="F142" s="209"/>
      <c r="G142" s="209"/>
      <c r="H142" s="208"/>
      <c r="I142" s="210"/>
      <c r="J142" s="211"/>
    </row>
    <row r="143" spans="1:10" s="200" customFormat="1" x14ac:dyDescent="0.4">
      <c r="A143" s="204"/>
      <c r="B143" s="205"/>
      <c r="C143" s="206"/>
      <c r="D143" s="207"/>
      <c r="E143" s="208"/>
      <c r="F143" s="209"/>
      <c r="G143" s="209"/>
      <c r="H143" s="208"/>
      <c r="I143" s="210"/>
      <c r="J143" s="211"/>
    </row>
    <row r="144" spans="1:10" s="200" customFormat="1" x14ac:dyDescent="0.4">
      <c r="A144" s="204"/>
      <c r="B144" s="205"/>
      <c r="C144" s="206"/>
      <c r="D144" s="207"/>
      <c r="E144" s="208"/>
      <c r="F144" s="209"/>
      <c r="G144" s="209"/>
      <c r="H144" s="208"/>
      <c r="I144" s="210"/>
      <c r="J144" s="211"/>
    </row>
    <row r="145" spans="1:10" s="200" customFormat="1" x14ac:dyDescent="0.4">
      <c r="A145" s="204"/>
      <c r="B145" s="205"/>
      <c r="C145" s="206"/>
      <c r="D145" s="207"/>
      <c r="E145" s="208"/>
      <c r="F145" s="209"/>
      <c r="G145" s="209"/>
      <c r="H145" s="208"/>
      <c r="I145" s="210"/>
      <c r="J145" s="211"/>
    </row>
    <row r="146" spans="1:10" s="200" customFormat="1" x14ac:dyDescent="0.4">
      <c r="A146" s="204"/>
      <c r="B146" s="205"/>
      <c r="C146" s="206"/>
      <c r="D146" s="207"/>
      <c r="E146" s="208"/>
      <c r="F146" s="209"/>
      <c r="G146" s="209"/>
      <c r="H146" s="208"/>
      <c r="I146" s="210"/>
      <c r="J146" s="211"/>
    </row>
    <row r="147" spans="1:10" s="200" customFormat="1" x14ac:dyDescent="0.4">
      <c r="A147" s="204"/>
      <c r="B147" s="205"/>
      <c r="C147" s="206"/>
      <c r="D147" s="207"/>
      <c r="E147" s="208"/>
      <c r="F147" s="209"/>
      <c r="G147" s="209"/>
      <c r="H147" s="208"/>
      <c r="I147" s="210"/>
      <c r="J147" s="211"/>
    </row>
    <row r="148" spans="1:10" s="200" customFormat="1" x14ac:dyDescent="0.4">
      <c r="A148" s="204"/>
      <c r="B148" s="205"/>
      <c r="C148" s="206"/>
      <c r="D148" s="207"/>
      <c r="E148" s="208"/>
      <c r="F148" s="209"/>
      <c r="G148" s="209"/>
      <c r="H148" s="208"/>
      <c r="I148" s="210"/>
      <c r="J148" s="211"/>
    </row>
    <row r="149" spans="1:10" s="200" customFormat="1" x14ac:dyDescent="0.4">
      <c r="A149" s="204"/>
      <c r="B149" s="205"/>
      <c r="C149" s="206"/>
      <c r="D149" s="207"/>
      <c r="E149" s="208"/>
      <c r="F149" s="209"/>
      <c r="G149" s="209"/>
      <c r="H149" s="208"/>
      <c r="I149" s="210"/>
      <c r="J149" s="211"/>
    </row>
    <row r="150" spans="1:10" s="200" customFormat="1" x14ac:dyDescent="0.4">
      <c r="A150" s="204"/>
      <c r="B150" s="205"/>
      <c r="C150" s="206"/>
      <c r="D150" s="207"/>
      <c r="E150" s="208"/>
      <c r="F150" s="209"/>
      <c r="G150" s="209"/>
      <c r="H150" s="208"/>
      <c r="I150" s="210"/>
      <c r="J150" s="211"/>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row r="167" spans="1:10" s="200" customFormat="1" x14ac:dyDescent="0.4">
      <c r="A167" s="204"/>
      <c r="B167" s="205"/>
      <c r="C167" s="206"/>
      <c r="D167" s="207"/>
      <c r="E167" s="208"/>
      <c r="F167" s="209"/>
      <c r="G167" s="209"/>
      <c r="H167" s="208"/>
      <c r="I167" s="210"/>
      <c r="J167" s="211"/>
    </row>
    <row r="168" spans="1:10" s="200" customFormat="1" x14ac:dyDescent="0.4">
      <c r="A168" s="204"/>
      <c r="B168" s="205"/>
      <c r="C168" s="206"/>
      <c r="D168" s="207"/>
      <c r="E168" s="208"/>
      <c r="F168" s="209"/>
      <c r="G168" s="209"/>
      <c r="H168" s="208"/>
      <c r="I168" s="210"/>
      <c r="J168" s="211"/>
    </row>
    <row r="169" spans="1:10" s="200" customFormat="1" x14ac:dyDescent="0.4">
      <c r="A169" s="204"/>
      <c r="B169" s="205"/>
      <c r="C169" s="206"/>
      <c r="D169" s="207"/>
      <c r="E169" s="208"/>
      <c r="F169" s="209"/>
      <c r="G169" s="209"/>
      <c r="H169" s="208"/>
      <c r="I169" s="210"/>
      <c r="J169" s="211"/>
    </row>
    <row r="170" spans="1:10" s="200" customFormat="1" x14ac:dyDescent="0.4">
      <c r="A170" s="204"/>
      <c r="B170" s="205"/>
      <c r="C170" s="206"/>
      <c r="D170" s="207"/>
      <c r="E170" s="208"/>
      <c r="F170" s="209"/>
      <c r="G170" s="209"/>
      <c r="H170" s="208"/>
      <c r="I170" s="210"/>
      <c r="J170" s="211"/>
    </row>
    <row r="171" spans="1:10" s="200" customFormat="1" x14ac:dyDescent="0.4">
      <c r="A171" s="204"/>
      <c r="B171" s="205"/>
      <c r="C171" s="206"/>
      <c r="D171" s="207"/>
      <c r="E171" s="208"/>
      <c r="F171" s="209"/>
      <c r="G171" s="209"/>
      <c r="H171" s="208"/>
      <c r="I171" s="210"/>
      <c r="J171" s="211"/>
    </row>
    <row r="172" spans="1:10" s="200" customFormat="1" x14ac:dyDescent="0.4">
      <c r="A172" s="204"/>
      <c r="B172" s="205"/>
      <c r="C172" s="206"/>
      <c r="D172" s="207"/>
      <c r="E172" s="208"/>
      <c r="F172" s="209"/>
      <c r="G172" s="209"/>
      <c r="H172" s="208"/>
      <c r="I172" s="210"/>
      <c r="J172" s="211"/>
    </row>
    <row r="173" spans="1:10" s="200" customFormat="1" x14ac:dyDescent="0.4">
      <c r="A173" s="204"/>
      <c r="B173" s="205"/>
      <c r="C173" s="206"/>
      <c r="D173" s="207"/>
      <c r="E173" s="208"/>
      <c r="F173" s="209"/>
      <c r="G173" s="209"/>
      <c r="H173" s="208"/>
      <c r="I173" s="210"/>
      <c r="J173" s="211"/>
    </row>
    <row r="174" spans="1:10" s="200" customFormat="1" x14ac:dyDescent="0.4">
      <c r="A174" s="204"/>
      <c r="B174" s="205"/>
      <c r="C174" s="206"/>
      <c r="D174" s="207"/>
      <c r="E174" s="208"/>
      <c r="F174" s="209"/>
      <c r="G174" s="209"/>
      <c r="H174" s="208"/>
      <c r="I174" s="210"/>
      <c r="J174" s="211"/>
    </row>
    <row r="175" spans="1:10" s="200" customFormat="1" x14ac:dyDescent="0.4">
      <c r="A175" s="204"/>
      <c r="B175" s="205"/>
      <c r="C175" s="206"/>
      <c r="D175" s="207"/>
      <c r="E175" s="208"/>
      <c r="F175" s="209"/>
      <c r="G175" s="209"/>
      <c r="H175" s="208"/>
      <c r="I175" s="210"/>
      <c r="J175" s="211"/>
    </row>
    <row r="176" spans="1:10" s="200" customFormat="1" x14ac:dyDescent="0.4">
      <c r="A176" s="204"/>
      <c r="B176" s="205"/>
      <c r="C176" s="206"/>
      <c r="D176" s="207"/>
      <c r="E176" s="208"/>
      <c r="F176" s="209"/>
      <c r="G176" s="209"/>
      <c r="H176" s="208"/>
      <c r="I176" s="210"/>
      <c r="J176" s="211"/>
    </row>
    <row r="177" spans="1:10" s="200" customFormat="1" x14ac:dyDescent="0.4">
      <c r="A177" s="204"/>
      <c r="B177" s="205"/>
      <c r="C177" s="206"/>
      <c r="D177" s="207"/>
      <c r="E177" s="208"/>
      <c r="F177" s="209"/>
      <c r="G177" s="209"/>
      <c r="H177" s="208"/>
      <c r="I177" s="210"/>
      <c r="J177" s="211"/>
    </row>
    <row r="178" spans="1:10" s="200" customFormat="1" x14ac:dyDescent="0.4">
      <c r="A178" s="204"/>
      <c r="B178" s="205"/>
      <c r="C178" s="206"/>
      <c r="D178" s="207"/>
      <c r="E178" s="208"/>
      <c r="F178" s="209"/>
      <c r="G178" s="209"/>
      <c r="H178" s="208"/>
      <c r="I178" s="210"/>
      <c r="J178" s="211"/>
    </row>
    <row r="179" spans="1:10" s="200" customFormat="1" x14ac:dyDescent="0.4">
      <c r="A179" s="204"/>
      <c r="B179" s="205"/>
      <c r="C179" s="206"/>
      <c r="D179" s="207"/>
      <c r="E179" s="208"/>
      <c r="F179" s="209"/>
      <c r="G179" s="209"/>
      <c r="H179" s="208"/>
      <c r="I179" s="210"/>
      <c r="J179" s="211"/>
    </row>
    <row r="180" spans="1:10" s="200" customFormat="1" x14ac:dyDescent="0.4">
      <c r="A180" s="204"/>
      <c r="B180" s="205"/>
      <c r="C180" s="206"/>
      <c r="D180" s="207"/>
      <c r="E180" s="208"/>
      <c r="F180" s="209"/>
      <c r="G180" s="209"/>
      <c r="H180" s="208"/>
      <c r="I180" s="210"/>
      <c r="J180" s="211"/>
    </row>
    <row r="181" spans="1:10" s="200" customFormat="1" x14ac:dyDescent="0.4">
      <c r="A181" s="204"/>
      <c r="B181" s="205"/>
      <c r="C181" s="206"/>
      <c r="D181" s="207"/>
      <c r="E181" s="208"/>
      <c r="F181" s="209"/>
      <c r="G181" s="209"/>
      <c r="H181" s="208"/>
      <c r="I181" s="210"/>
      <c r="J181" s="211"/>
    </row>
    <row r="182" spans="1:10" s="200" customFormat="1" x14ac:dyDescent="0.4">
      <c r="A182" s="204"/>
      <c r="B182" s="205"/>
      <c r="C182" s="206"/>
      <c r="D182" s="207"/>
      <c r="E182" s="208"/>
      <c r="F182" s="209"/>
      <c r="G182" s="209"/>
      <c r="H182" s="208"/>
      <c r="I182" s="210"/>
      <c r="J182" s="211"/>
    </row>
    <row r="183" spans="1:10" s="200" customFormat="1" x14ac:dyDescent="0.4">
      <c r="A183" s="204"/>
      <c r="B183" s="205"/>
      <c r="C183" s="206"/>
      <c r="D183" s="207"/>
      <c r="E183" s="208"/>
      <c r="F183" s="209"/>
      <c r="G183" s="209"/>
      <c r="H183" s="208"/>
      <c r="I183" s="210"/>
      <c r="J183" s="211"/>
    </row>
    <row r="184" spans="1:10" s="200" customFormat="1" x14ac:dyDescent="0.4">
      <c r="A184" s="204"/>
      <c r="B184" s="205"/>
      <c r="C184" s="206"/>
      <c r="D184" s="207"/>
      <c r="E184" s="208"/>
      <c r="F184" s="209"/>
      <c r="G184" s="209"/>
      <c r="H184" s="208"/>
      <c r="I184" s="210"/>
      <c r="J184" s="211"/>
    </row>
    <row r="185" spans="1:10" s="200" customFormat="1" x14ac:dyDescent="0.4">
      <c r="A185" s="204"/>
      <c r="B185" s="205"/>
      <c r="C185" s="206"/>
      <c r="D185" s="207"/>
      <c r="E185" s="208"/>
      <c r="F185" s="209"/>
      <c r="G185" s="209"/>
      <c r="H185" s="208"/>
      <c r="I185" s="210"/>
      <c r="J185" s="211"/>
    </row>
    <row r="186" spans="1:10" s="200" customFormat="1" x14ac:dyDescent="0.4">
      <c r="A186" s="204"/>
      <c r="B186" s="205"/>
      <c r="C186" s="206"/>
      <c r="D186" s="207"/>
      <c r="E186" s="208"/>
      <c r="F186" s="209"/>
      <c r="G186" s="209"/>
      <c r="H186" s="208"/>
      <c r="I186" s="210"/>
      <c r="J186" s="211"/>
    </row>
    <row r="187" spans="1:10" s="200" customFormat="1" x14ac:dyDescent="0.4">
      <c r="A187" s="204"/>
      <c r="B187" s="205"/>
      <c r="C187" s="206"/>
      <c r="D187" s="207"/>
      <c r="E187" s="208"/>
      <c r="F187" s="209"/>
      <c r="G187" s="209"/>
      <c r="H187" s="208"/>
      <c r="I187" s="210"/>
      <c r="J187" s="211"/>
    </row>
    <row r="188" spans="1:10" s="200" customFormat="1" x14ac:dyDescent="0.4">
      <c r="A188" s="204"/>
      <c r="B188" s="205"/>
      <c r="C188" s="206"/>
      <c r="D188" s="207"/>
      <c r="E188" s="208"/>
      <c r="F188" s="209"/>
      <c r="G188" s="209"/>
      <c r="H188" s="208"/>
      <c r="I188" s="210"/>
      <c r="J188" s="211"/>
    </row>
    <row r="189" spans="1:10" s="200" customFormat="1" x14ac:dyDescent="0.4">
      <c r="A189" s="204"/>
      <c r="B189" s="205"/>
      <c r="C189" s="206"/>
      <c r="D189" s="207"/>
      <c r="E189" s="208"/>
      <c r="F189" s="209"/>
      <c r="G189" s="209"/>
      <c r="H189" s="208"/>
      <c r="I189" s="210"/>
      <c r="J189" s="211"/>
    </row>
    <row r="190" spans="1:10" s="200" customFormat="1" x14ac:dyDescent="0.4">
      <c r="A190" s="204"/>
      <c r="B190" s="205"/>
      <c r="C190" s="206"/>
      <c r="D190" s="207"/>
      <c r="E190" s="208"/>
      <c r="F190" s="209"/>
      <c r="G190" s="209"/>
      <c r="H190" s="208"/>
      <c r="I190" s="210"/>
      <c r="J190" s="211"/>
    </row>
    <row r="191" spans="1:10" s="200" customFormat="1" x14ac:dyDescent="0.4">
      <c r="A191" s="204"/>
      <c r="B191" s="205"/>
      <c r="C191" s="206"/>
      <c r="D191" s="207"/>
      <c r="E191" s="208"/>
      <c r="F191" s="209"/>
      <c r="G191" s="209"/>
      <c r="H191" s="208"/>
      <c r="I191" s="210"/>
      <c r="J191" s="211"/>
    </row>
    <row r="192" spans="1:10" s="200" customFormat="1" x14ac:dyDescent="0.4">
      <c r="A192" s="204"/>
      <c r="B192" s="205"/>
      <c r="C192" s="206"/>
      <c r="D192" s="207"/>
      <c r="E192" s="208"/>
      <c r="F192" s="209"/>
      <c r="G192" s="209"/>
      <c r="H192" s="208"/>
      <c r="I192" s="210"/>
      <c r="J192" s="211"/>
    </row>
    <row r="193" spans="1:10" s="200" customFormat="1" x14ac:dyDescent="0.4">
      <c r="A193" s="204"/>
      <c r="B193" s="205"/>
      <c r="C193" s="206"/>
      <c r="D193" s="207"/>
      <c r="E193" s="208"/>
      <c r="F193" s="209"/>
      <c r="G193" s="209"/>
      <c r="H193" s="208"/>
      <c r="I193" s="210"/>
      <c r="J193" s="211"/>
    </row>
    <row r="194" spans="1:10" s="200" customFormat="1" x14ac:dyDescent="0.4">
      <c r="A194" s="204"/>
      <c r="B194" s="205"/>
      <c r="C194" s="206"/>
      <c r="D194" s="207"/>
      <c r="E194" s="208"/>
      <c r="F194" s="209"/>
      <c r="G194" s="209"/>
      <c r="H194" s="208"/>
      <c r="I194" s="210"/>
      <c r="J194" s="211"/>
    </row>
    <row r="195" spans="1:10" s="200" customFormat="1" x14ac:dyDescent="0.4">
      <c r="A195" s="204"/>
      <c r="B195" s="205"/>
      <c r="C195" s="206"/>
      <c r="D195" s="207"/>
      <c r="E195" s="208"/>
      <c r="F195" s="209"/>
      <c r="G195" s="209"/>
      <c r="H195" s="208"/>
      <c r="I195" s="210"/>
      <c r="J195" s="211"/>
    </row>
    <row r="196" spans="1:10" s="200" customFormat="1" x14ac:dyDescent="0.4">
      <c r="A196" s="204"/>
      <c r="B196" s="205"/>
      <c r="C196" s="206"/>
      <c r="D196" s="207"/>
      <c r="E196" s="208"/>
      <c r="F196" s="209"/>
      <c r="G196" s="209"/>
      <c r="H196" s="208"/>
      <c r="I196" s="210"/>
      <c r="J196" s="211"/>
    </row>
    <row r="197" spans="1:10" s="200" customFormat="1" x14ac:dyDescent="0.4">
      <c r="A197" s="204"/>
      <c r="B197" s="205"/>
      <c r="C197" s="206"/>
      <c r="D197" s="207"/>
      <c r="E197" s="208"/>
      <c r="F197" s="209"/>
      <c r="G197" s="209"/>
      <c r="H197" s="208"/>
      <c r="I197" s="210"/>
      <c r="J197" s="211"/>
    </row>
    <row r="198" spans="1:10" s="200" customFormat="1" x14ac:dyDescent="0.4">
      <c r="A198" s="204"/>
      <c r="B198" s="205"/>
      <c r="C198" s="206"/>
      <c r="D198" s="207"/>
      <c r="E198" s="208"/>
      <c r="F198" s="209"/>
      <c r="G198" s="209"/>
      <c r="H198" s="208"/>
      <c r="I198" s="210"/>
      <c r="J198" s="211"/>
    </row>
    <row r="199" spans="1:10" s="200" customFormat="1" x14ac:dyDescent="0.4">
      <c r="A199" s="204"/>
      <c r="B199" s="205"/>
      <c r="C199" s="206"/>
      <c r="D199" s="207"/>
      <c r="E199" s="208"/>
      <c r="F199" s="209"/>
      <c r="G199" s="209"/>
      <c r="H199" s="208"/>
      <c r="I199" s="210"/>
      <c r="J199" s="211"/>
    </row>
    <row r="200" spans="1:10" s="200" customFormat="1" x14ac:dyDescent="0.4">
      <c r="A200" s="204"/>
      <c r="B200" s="205"/>
      <c r="C200" s="206"/>
      <c r="D200" s="207"/>
      <c r="E200" s="208"/>
      <c r="F200" s="209"/>
      <c r="G200" s="209"/>
      <c r="H200" s="208"/>
      <c r="I200" s="210"/>
      <c r="J200" s="211"/>
    </row>
    <row r="201" spans="1:10" s="200" customFormat="1" x14ac:dyDescent="0.4">
      <c r="A201" s="204"/>
      <c r="B201" s="205"/>
      <c r="C201" s="206"/>
      <c r="D201" s="207"/>
      <c r="E201" s="208"/>
      <c r="F201" s="209"/>
      <c r="G201" s="209"/>
      <c r="H201" s="208"/>
      <c r="I201" s="210"/>
      <c r="J201" s="211"/>
    </row>
    <row r="202" spans="1:10" s="200" customFormat="1" x14ac:dyDescent="0.4">
      <c r="A202" s="204"/>
      <c r="B202" s="205"/>
      <c r="C202" s="206"/>
      <c r="D202" s="207"/>
      <c r="E202" s="208"/>
      <c r="F202" s="209"/>
      <c r="G202" s="209"/>
      <c r="H202" s="208"/>
      <c r="I202" s="210"/>
      <c r="J202" s="211"/>
    </row>
    <row r="203" spans="1:10" s="200" customFormat="1" x14ac:dyDescent="0.4">
      <c r="A203" s="204"/>
      <c r="B203" s="205"/>
      <c r="C203" s="206"/>
      <c r="D203" s="207"/>
      <c r="E203" s="208"/>
      <c r="F203" s="209"/>
      <c r="G203" s="209"/>
      <c r="H203" s="208"/>
      <c r="I203" s="210"/>
      <c r="J203" s="211"/>
    </row>
    <row r="204" spans="1:10" s="200" customFormat="1" x14ac:dyDescent="0.4">
      <c r="A204" s="204"/>
      <c r="B204" s="205"/>
      <c r="C204" s="206"/>
      <c r="D204" s="207"/>
      <c r="E204" s="208"/>
      <c r="F204" s="209"/>
      <c r="G204" s="209"/>
      <c r="H204" s="208"/>
      <c r="I204" s="210"/>
      <c r="J204" s="211"/>
    </row>
    <row r="205" spans="1:10" s="200" customFormat="1" x14ac:dyDescent="0.4">
      <c r="A205" s="204"/>
      <c r="B205" s="205"/>
      <c r="C205" s="206"/>
      <c r="D205" s="207"/>
      <c r="E205" s="208"/>
      <c r="F205" s="209"/>
      <c r="G205" s="209"/>
      <c r="H205" s="208"/>
      <c r="I205" s="210"/>
      <c r="J205" s="211"/>
    </row>
    <row r="206" spans="1:10" s="200" customFormat="1" x14ac:dyDescent="0.4">
      <c r="A206" s="204"/>
      <c r="B206" s="205"/>
      <c r="C206" s="206"/>
      <c r="D206" s="207"/>
      <c r="E206" s="208"/>
      <c r="F206" s="209"/>
      <c r="G206" s="209"/>
      <c r="H206" s="208"/>
      <c r="I206" s="210"/>
      <c r="J206" s="211"/>
    </row>
    <row r="207" spans="1:10" s="200" customFormat="1" x14ac:dyDescent="0.4">
      <c r="A207" s="204"/>
      <c r="B207" s="205"/>
      <c r="C207" s="206"/>
      <c r="D207" s="207"/>
      <c r="E207" s="208"/>
      <c r="F207" s="209"/>
      <c r="G207" s="209"/>
      <c r="H207" s="208"/>
      <c r="I207" s="210"/>
      <c r="J207" s="211"/>
    </row>
    <row r="208" spans="1:10" s="200" customFormat="1" x14ac:dyDescent="0.4">
      <c r="A208" s="204"/>
      <c r="B208" s="205"/>
      <c r="C208" s="206"/>
      <c r="D208" s="207"/>
      <c r="E208" s="208"/>
      <c r="F208" s="209"/>
      <c r="G208" s="209"/>
      <c r="H208" s="208"/>
      <c r="I208" s="210"/>
      <c r="J208" s="211"/>
    </row>
    <row r="209" spans="1:10" s="200" customFormat="1" x14ac:dyDescent="0.4">
      <c r="A209" s="204"/>
      <c r="B209" s="205"/>
      <c r="C209" s="206"/>
      <c r="D209" s="207"/>
      <c r="E209" s="208"/>
      <c r="F209" s="209"/>
      <c r="G209" s="209"/>
      <c r="H209" s="208"/>
      <c r="I209" s="210"/>
      <c r="J209" s="211"/>
    </row>
    <row r="210" spans="1:10" s="200" customFormat="1" x14ac:dyDescent="0.4">
      <c r="A210" s="204"/>
      <c r="B210" s="205"/>
      <c r="C210" s="206"/>
      <c r="D210" s="207"/>
      <c r="E210" s="208"/>
      <c r="F210" s="209"/>
      <c r="G210" s="209"/>
      <c r="H210" s="208"/>
      <c r="I210" s="210"/>
      <c r="J210" s="211"/>
    </row>
    <row r="211" spans="1:10" s="200" customFormat="1" x14ac:dyDescent="0.4">
      <c r="A211" s="204"/>
      <c r="B211" s="205"/>
      <c r="C211" s="206"/>
      <c r="D211" s="207"/>
      <c r="E211" s="208"/>
      <c r="F211" s="209"/>
      <c r="G211" s="209"/>
      <c r="H211" s="208"/>
      <c r="I211" s="210"/>
      <c r="J211" s="211"/>
    </row>
    <row r="212" spans="1:10" s="200" customFormat="1" x14ac:dyDescent="0.4">
      <c r="A212" s="204"/>
      <c r="B212" s="205"/>
      <c r="C212" s="206"/>
      <c r="D212" s="207"/>
      <c r="E212" s="208"/>
      <c r="F212" s="209"/>
      <c r="G212" s="209"/>
      <c r="H212" s="208"/>
      <c r="I212" s="210"/>
      <c r="J212" s="211"/>
    </row>
    <row r="213" spans="1:10" s="200" customFormat="1" x14ac:dyDescent="0.4">
      <c r="A213" s="204"/>
      <c r="B213" s="205"/>
      <c r="C213" s="206"/>
      <c r="D213" s="207"/>
      <c r="E213" s="208"/>
      <c r="F213" s="209"/>
      <c r="G213" s="209"/>
      <c r="H213" s="208"/>
      <c r="I213" s="210"/>
      <c r="J213" s="211"/>
    </row>
    <row r="214" spans="1:10" s="200" customFormat="1" x14ac:dyDescent="0.4">
      <c r="A214" s="204"/>
      <c r="B214" s="205"/>
      <c r="C214" s="206"/>
      <c r="D214" s="207"/>
      <c r="E214" s="208"/>
      <c r="F214" s="209"/>
      <c r="G214" s="209"/>
      <c r="H214" s="208"/>
      <c r="I214" s="210"/>
      <c r="J214" s="211"/>
    </row>
    <row r="215" spans="1:10" s="200" customFormat="1" x14ac:dyDescent="0.4">
      <c r="A215" s="204"/>
      <c r="B215" s="205"/>
      <c r="C215" s="206"/>
      <c r="D215" s="207"/>
      <c r="E215" s="208"/>
      <c r="F215" s="209"/>
      <c r="G215" s="209"/>
      <c r="H215" s="208"/>
      <c r="I215" s="210"/>
      <c r="J215" s="211"/>
    </row>
    <row r="216" spans="1:10" s="200" customFormat="1" x14ac:dyDescent="0.4">
      <c r="A216" s="204"/>
      <c r="B216" s="205"/>
      <c r="C216" s="206"/>
      <c r="D216" s="207"/>
      <c r="E216" s="208"/>
      <c r="F216" s="209"/>
      <c r="G216" s="209"/>
      <c r="H216" s="208"/>
      <c r="I216" s="210"/>
      <c r="J216" s="211"/>
    </row>
    <row r="217" spans="1:10" s="200" customFormat="1" x14ac:dyDescent="0.4">
      <c r="A217" s="204"/>
      <c r="B217" s="205"/>
      <c r="C217" s="206"/>
      <c r="D217" s="207"/>
      <c r="E217" s="208"/>
      <c r="F217" s="209"/>
      <c r="G217" s="209"/>
      <c r="H217" s="208"/>
      <c r="I217" s="210"/>
      <c r="J217" s="211"/>
    </row>
    <row r="218" spans="1:10" s="200" customFormat="1" x14ac:dyDescent="0.4">
      <c r="A218" s="204"/>
      <c r="B218" s="205"/>
      <c r="C218" s="206"/>
      <c r="D218" s="207"/>
      <c r="E218" s="208"/>
      <c r="F218" s="209"/>
      <c r="G218" s="209"/>
      <c r="H218" s="208"/>
      <c r="I218" s="210"/>
      <c r="J218" s="211"/>
    </row>
    <row r="219" spans="1:10" s="200" customFormat="1" x14ac:dyDescent="0.4">
      <c r="A219" s="204"/>
      <c r="B219" s="205"/>
      <c r="C219" s="206"/>
      <c r="D219" s="207"/>
      <c r="E219" s="208"/>
      <c r="F219" s="209"/>
      <c r="G219" s="209"/>
      <c r="H219" s="208"/>
      <c r="I219" s="210"/>
      <c r="J219" s="211"/>
    </row>
    <row r="220" spans="1:10" s="200" customFormat="1" x14ac:dyDescent="0.4">
      <c r="A220" s="204"/>
      <c r="B220" s="205"/>
      <c r="C220" s="206"/>
      <c r="D220" s="207"/>
      <c r="E220" s="208"/>
      <c r="F220" s="209"/>
      <c r="G220" s="209"/>
      <c r="H220" s="208"/>
      <c r="I220" s="210"/>
      <c r="J220" s="211"/>
    </row>
    <row r="221" spans="1:10" s="200" customFormat="1" x14ac:dyDescent="0.4">
      <c r="A221" s="204"/>
      <c r="B221" s="205"/>
      <c r="C221" s="206"/>
      <c r="D221" s="207"/>
      <c r="E221" s="208"/>
      <c r="F221" s="209"/>
      <c r="G221" s="209"/>
      <c r="H221" s="208"/>
      <c r="I221" s="210"/>
      <c r="J221" s="211"/>
    </row>
    <row r="222" spans="1:10" s="200" customFormat="1" x14ac:dyDescent="0.4">
      <c r="A222" s="204"/>
      <c r="B222" s="205"/>
      <c r="C222" s="206"/>
      <c r="D222" s="207"/>
      <c r="E222" s="208"/>
      <c r="F222" s="209"/>
      <c r="G222" s="209"/>
      <c r="H222" s="208"/>
      <c r="I222" s="210"/>
      <c r="J222" s="211"/>
    </row>
    <row r="223" spans="1:10" s="200" customFormat="1" x14ac:dyDescent="0.4">
      <c r="A223" s="204"/>
      <c r="B223" s="205"/>
      <c r="C223" s="206"/>
      <c r="D223" s="207"/>
      <c r="E223" s="208"/>
      <c r="F223" s="209"/>
      <c r="G223" s="209"/>
      <c r="H223" s="208"/>
      <c r="I223" s="210"/>
      <c r="J223" s="211"/>
    </row>
    <row r="224" spans="1:10" s="200" customFormat="1" x14ac:dyDescent="0.4">
      <c r="A224" s="204"/>
      <c r="B224" s="205"/>
      <c r="C224" s="206"/>
      <c r="D224" s="207"/>
      <c r="E224" s="208"/>
      <c r="F224" s="209"/>
      <c r="G224" s="209"/>
      <c r="H224" s="208"/>
      <c r="I224" s="210"/>
      <c r="J224" s="211"/>
    </row>
    <row r="225" spans="1:10" s="200" customFormat="1" x14ac:dyDescent="0.4">
      <c r="A225" s="204"/>
      <c r="B225" s="205"/>
      <c r="C225" s="206"/>
      <c r="D225" s="207"/>
      <c r="E225" s="208"/>
      <c r="F225" s="209"/>
      <c r="G225" s="209"/>
      <c r="H225" s="208"/>
      <c r="I225" s="210"/>
      <c r="J225" s="211"/>
    </row>
    <row r="226" spans="1:10" s="200" customFormat="1" x14ac:dyDescent="0.4">
      <c r="A226" s="204"/>
      <c r="B226" s="205"/>
      <c r="C226" s="206"/>
      <c r="D226" s="207"/>
      <c r="E226" s="208"/>
      <c r="F226" s="209"/>
      <c r="G226" s="209"/>
      <c r="H226" s="208"/>
      <c r="I226" s="210"/>
      <c r="J226" s="211"/>
    </row>
    <row r="227" spans="1:10" s="200" customFormat="1" x14ac:dyDescent="0.4">
      <c r="A227" s="204"/>
      <c r="B227" s="205"/>
      <c r="C227" s="206"/>
      <c r="D227" s="207"/>
      <c r="E227" s="208"/>
      <c r="F227" s="209"/>
      <c r="G227" s="209"/>
      <c r="H227" s="208"/>
      <c r="I227" s="210"/>
      <c r="J227" s="211"/>
    </row>
    <row r="228" spans="1:10" s="200" customFormat="1" x14ac:dyDescent="0.4">
      <c r="A228" s="204"/>
      <c r="B228" s="205"/>
      <c r="C228" s="206"/>
      <c r="D228" s="207"/>
      <c r="E228" s="208"/>
      <c r="F228" s="209"/>
      <c r="G228" s="209"/>
      <c r="H228" s="208"/>
      <c r="I228" s="210"/>
      <c r="J228" s="211"/>
    </row>
    <row r="229" spans="1:10" s="200" customFormat="1" x14ac:dyDescent="0.4">
      <c r="A229" s="204"/>
      <c r="B229" s="205"/>
      <c r="C229" s="206"/>
      <c r="D229" s="207"/>
      <c r="E229" s="208"/>
      <c r="F229" s="209"/>
      <c r="G229" s="209"/>
      <c r="H229" s="208"/>
      <c r="I229" s="210"/>
      <c r="J229" s="211"/>
    </row>
    <row r="230" spans="1:10" s="200" customFormat="1" x14ac:dyDescent="0.4">
      <c r="A230" s="204"/>
      <c r="B230" s="205"/>
      <c r="C230" s="206"/>
      <c r="D230" s="207"/>
      <c r="E230" s="208"/>
      <c r="F230" s="209"/>
      <c r="G230" s="209"/>
      <c r="H230" s="208"/>
      <c r="I230" s="210"/>
      <c r="J230" s="211"/>
    </row>
    <row r="231" spans="1:10" s="200" customFormat="1" x14ac:dyDescent="0.4">
      <c r="A231" s="204"/>
      <c r="B231" s="205"/>
      <c r="C231" s="206"/>
      <c r="D231" s="207"/>
      <c r="E231" s="208"/>
      <c r="F231" s="209"/>
      <c r="G231" s="209"/>
      <c r="H231" s="208"/>
      <c r="I231" s="210"/>
      <c r="J231" s="211"/>
    </row>
    <row r="232" spans="1:10" s="200" customFormat="1" x14ac:dyDescent="0.4">
      <c r="A232" s="204"/>
      <c r="B232" s="205"/>
      <c r="C232" s="206"/>
      <c r="D232" s="207"/>
      <c r="E232" s="208"/>
      <c r="F232" s="209"/>
      <c r="G232" s="209"/>
      <c r="H232" s="208"/>
      <c r="I232" s="210"/>
      <c r="J232" s="211"/>
    </row>
    <row r="233" spans="1:10" s="200" customFormat="1" x14ac:dyDescent="0.4">
      <c r="A233" s="204"/>
      <c r="B233" s="205"/>
      <c r="C233" s="206"/>
      <c r="D233" s="207"/>
      <c r="E233" s="208"/>
      <c r="F233" s="209"/>
      <c r="G233" s="209"/>
      <c r="H233" s="208"/>
      <c r="I233" s="210"/>
      <c r="J233" s="211"/>
    </row>
    <row r="234" spans="1:10" s="200" customFormat="1" x14ac:dyDescent="0.4">
      <c r="A234" s="204"/>
      <c r="B234" s="205"/>
      <c r="C234" s="206"/>
      <c r="D234" s="207"/>
      <c r="E234" s="208"/>
      <c r="F234" s="209"/>
      <c r="G234" s="209"/>
      <c r="H234" s="208"/>
      <c r="I234" s="210"/>
      <c r="J234" s="211"/>
    </row>
    <row r="235" spans="1:10" s="200" customFormat="1" x14ac:dyDescent="0.4">
      <c r="A235" s="204"/>
      <c r="B235" s="205"/>
      <c r="C235" s="206"/>
      <c r="D235" s="207"/>
      <c r="E235" s="208"/>
      <c r="F235" s="209"/>
      <c r="G235" s="209"/>
      <c r="H235" s="208"/>
      <c r="I235" s="210"/>
      <c r="J235" s="211"/>
    </row>
    <row r="236" spans="1:10" s="200" customFormat="1" x14ac:dyDescent="0.4">
      <c r="A236" s="204"/>
      <c r="B236" s="205"/>
      <c r="C236" s="206"/>
      <c r="D236" s="207"/>
      <c r="E236" s="208"/>
      <c r="F236" s="209"/>
      <c r="G236" s="209"/>
      <c r="H236" s="208"/>
      <c r="I236" s="210"/>
      <c r="J236" s="211"/>
    </row>
    <row r="237" spans="1:10" s="200" customFormat="1" x14ac:dyDescent="0.4">
      <c r="A237" s="204"/>
      <c r="B237" s="205"/>
      <c r="C237" s="206"/>
      <c r="D237" s="207"/>
      <c r="E237" s="208"/>
      <c r="F237" s="209"/>
      <c r="G237" s="209"/>
      <c r="H237" s="208"/>
      <c r="I237" s="210"/>
      <c r="J237" s="211"/>
    </row>
    <row r="238" spans="1:10" s="200" customFormat="1" x14ac:dyDescent="0.4">
      <c r="A238" s="204"/>
      <c r="B238" s="205"/>
      <c r="C238" s="206"/>
      <c r="D238" s="207"/>
      <c r="E238" s="208"/>
      <c r="F238" s="209"/>
      <c r="G238" s="209"/>
      <c r="H238" s="208"/>
      <c r="I238" s="210"/>
      <c r="J238" s="211"/>
    </row>
    <row r="239" spans="1:10" s="200" customFormat="1" x14ac:dyDescent="0.4">
      <c r="A239" s="204"/>
      <c r="B239" s="205"/>
      <c r="C239" s="206"/>
      <c r="D239" s="207"/>
      <c r="E239" s="208"/>
      <c r="F239" s="209"/>
      <c r="G239" s="209"/>
      <c r="H239" s="208"/>
      <c r="I239" s="210"/>
      <c r="J239" s="211"/>
    </row>
    <row r="240" spans="1:10" s="200" customFormat="1" x14ac:dyDescent="0.4">
      <c r="A240" s="204"/>
      <c r="B240" s="205"/>
      <c r="C240" s="206"/>
      <c r="D240" s="207"/>
      <c r="E240" s="208"/>
      <c r="F240" s="209"/>
      <c r="G240" s="209"/>
      <c r="H240" s="208"/>
      <c r="I240" s="210"/>
      <c r="J240" s="211"/>
    </row>
    <row r="241" spans="1:10" s="200" customFormat="1" x14ac:dyDescent="0.4">
      <c r="A241" s="204"/>
      <c r="B241" s="205"/>
      <c r="C241" s="206"/>
      <c r="D241" s="207"/>
      <c r="E241" s="208"/>
      <c r="F241" s="209"/>
      <c r="G241" s="209"/>
      <c r="H241" s="208"/>
      <c r="I241" s="210"/>
      <c r="J241" s="211"/>
    </row>
    <row r="242" spans="1:10" s="200" customFormat="1" x14ac:dyDescent="0.4">
      <c r="A242" s="204"/>
      <c r="B242" s="205"/>
      <c r="C242" s="206"/>
      <c r="D242" s="207"/>
      <c r="E242" s="208"/>
      <c r="F242" s="209"/>
      <c r="G242" s="209"/>
      <c r="H242" s="208"/>
      <c r="I242" s="210"/>
      <c r="J242" s="211"/>
    </row>
    <row r="243" spans="1:10" s="200" customFormat="1" x14ac:dyDescent="0.4">
      <c r="A243" s="204"/>
      <c r="B243" s="205"/>
      <c r="C243" s="206"/>
      <c r="D243" s="207"/>
      <c r="E243" s="208"/>
      <c r="F243" s="209"/>
      <c r="G243" s="209"/>
      <c r="H243" s="208"/>
      <c r="I243" s="210"/>
      <c r="J243" s="211"/>
    </row>
    <row r="244" spans="1:10" s="200" customFormat="1" x14ac:dyDescent="0.4">
      <c r="A244" s="204"/>
      <c r="B244" s="205"/>
      <c r="C244" s="206"/>
      <c r="D244" s="207"/>
      <c r="E244" s="208"/>
      <c r="F244" s="209"/>
      <c r="G244" s="209"/>
      <c r="H244" s="208"/>
      <c r="I244" s="210"/>
      <c r="J244" s="211"/>
    </row>
    <row r="245" spans="1:10" s="200" customFormat="1" x14ac:dyDescent="0.4">
      <c r="A245" s="204"/>
      <c r="B245" s="205"/>
      <c r="C245" s="206"/>
      <c r="D245" s="207"/>
      <c r="E245" s="208"/>
      <c r="F245" s="209"/>
      <c r="G245" s="209"/>
      <c r="H245" s="208"/>
      <c r="I245" s="210"/>
      <c r="J245" s="211"/>
    </row>
    <row r="246" spans="1:10" s="200" customFormat="1" x14ac:dyDescent="0.4">
      <c r="A246" s="204"/>
      <c r="B246" s="205"/>
      <c r="C246" s="206"/>
      <c r="D246" s="207"/>
      <c r="E246" s="208"/>
      <c r="F246" s="209"/>
      <c r="G246" s="209"/>
      <c r="H246" s="208"/>
      <c r="I246" s="210"/>
      <c r="J246" s="211"/>
    </row>
    <row r="247" spans="1:10" s="200" customFormat="1" x14ac:dyDescent="0.4">
      <c r="A247" s="204"/>
      <c r="B247" s="205"/>
      <c r="C247" s="206"/>
      <c r="D247" s="207"/>
      <c r="E247" s="208"/>
      <c r="F247" s="209"/>
      <c r="G247" s="209"/>
      <c r="H247" s="208"/>
      <c r="I247" s="210"/>
      <c r="J247" s="211"/>
    </row>
    <row r="248" spans="1:10" s="200" customFormat="1" x14ac:dyDescent="0.4">
      <c r="A248" s="204"/>
      <c r="B248" s="205"/>
      <c r="C248" s="206"/>
      <c r="D248" s="207"/>
      <c r="E248" s="208"/>
      <c r="F248" s="209"/>
      <c r="G248" s="209"/>
      <c r="H248" s="208"/>
      <c r="I248" s="210"/>
      <c r="J248" s="211"/>
    </row>
    <row r="249" spans="1:10" s="200" customFormat="1" x14ac:dyDescent="0.4">
      <c r="A249" s="204"/>
      <c r="B249" s="205"/>
      <c r="C249" s="206"/>
      <c r="D249" s="207"/>
      <c r="E249" s="208"/>
      <c r="F249" s="209"/>
      <c r="G249" s="209"/>
      <c r="H249" s="208"/>
      <c r="I249" s="210"/>
      <c r="J249" s="211"/>
    </row>
    <row r="250" spans="1:10" s="200" customFormat="1" x14ac:dyDescent="0.4">
      <c r="A250" s="204"/>
      <c r="B250" s="205"/>
      <c r="C250" s="206"/>
      <c r="D250" s="207"/>
      <c r="E250" s="208"/>
      <c r="F250" s="209"/>
      <c r="G250" s="209"/>
      <c r="H250" s="208"/>
      <c r="I250" s="210"/>
      <c r="J250" s="211"/>
    </row>
    <row r="251" spans="1:10" s="200" customFormat="1" x14ac:dyDescent="0.4">
      <c r="A251" s="204"/>
      <c r="B251" s="205"/>
      <c r="C251" s="206"/>
      <c r="D251" s="207"/>
      <c r="E251" s="208"/>
      <c r="F251" s="209"/>
      <c r="G251" s="209"/>
      <c r="H251" s="208"/>
      <c r="I251" s="210"/>
      <c r="J251" s="211"/>
    </row>
    <row r="252" spans="1:10" s="200" customFormat="1" x14ac:dyDescent="0.4">
      <c r="A252" s="204"/>
      <c r="B252" s="205"/>
      <c r="C252" s="206"/>
      <c r="D252" s="207"/>
      <c r="E252" s="208"/>
      <c r="F252" s="209"/>
      <c r="G252" s="209"/>
      <c r="H252" s="208"/>
      <c r="I252" s="210"/>
      <c r="J252" s="211"/>
    </row>
    <row r="253" spans="1:10" s="200" customFormat="1" x14ac:dyDescent="0.4">
      <c r="A253" s="204"/>
      <c r="B253" s="205"/>
      <c r="C253" s="206"/>
      <c r="D253" s="207"/>
      <c r="E253" s="208"/>
      <c r="F253" s="209"/>
      <c r="G253" s="209"/>
      <c r="H253" s="208"/>
      <c r="I253" s="210"/>
      <c r="J253" s="211"/>
    </row>
    <row r="254" spans="1:10" s="200" customFormat="1" x14ac:dyDescent="0.4">
      <c r="A254" s="204"/>
      <c r="B254" s="205"/>
      <c r="C254" s="206"/>
      <c r="D254" s="207"/>
      <c r="E254" s="208"/>
      <c r="F254" s="209"/>
      <c r="G254" s="209"/>
      <c r="H254" s="208"/>
      <c r="I254" s="210"/>
      <c r="J254" s="211"/>
    </row>
    <row r="255" spans="1:10" s="200" customFormat="1" x14ac:dyDescent="0.4">
      <c r="A255" s="204"/>
      <c r="B255" s="205"/>
      <c r="C255" s="206"/>
      <c r="D255" s="207"/>
      <c r="E255" s="208"/>
      <c r="F255" s="209"/>
      <c r="G255" s="209"/>
      <c r="H255" s="208"/>
      <c r="I255" s="210"/>
      <c r="J255" s="211"/>
    </row>
    <row r="256" spans="1:10" s="200" customFormat="1" x14ac:dyDescent="0.4">
      <c r="A256" s="204"/>
      <c r="B256" s="205"/>
      <c r="C256" s="206"/>
      <c r="D256" s="207"/>
      <c r="E256" s="208"/>
      <c r="F256" s="209"/>
      <c r="G256" s="209"/>
      <c r="H256" s="208"/>
      <c r="I256" s="210"/>
      <c r="J256" s="211"/>
    </row>
    <row r="257" spans="1:10" s="200" customFormat="1" x14ac:dyDescent="0.4">
      <c r="A257" s="204"/>
      <c r="B257" s="205"/>
      <c r="C257" s="206"/>
      <c r="D257" s="207"/>
      <c r="E257" s="208"/>
      <c r="F257" s="209"/>
      <c r="G257" s="209"/>
      <c r="H257" s="208"/>
      <c r="I257" s="210"/>
      <c r="J257" s="211"/>
    </row>
    <row r="258" spans="1:10" s="200" customFormat="1" x14ac:dyDescent="0.4">
      <c r="A258" s="204"/>
      <c r="B258" s="205"/>
      <c r="C258" s="206"/>
      <c r="D258" s="207"/>
      <c r="E258" s="208"/>
      <c r="F258" s="209"/>
      <c r="G258" s="209"/>
      <c r="H258" s="208"/>
      <c r="I258" s="210"/>
      <c r="J258" s="211"/>
    </row>
    <row r="259" spans="1:10" s="200" customFormat="1" x14ac:dyDescent="0.4">
      <c r="A259" s="204"/>
      <c r="B259" s="205"/>
      <c r="C259" s="206"/>
      <c r="D259" s="207"/>
      <c r="E259" s="208"/>
      <c r="F259" s="209"/>
      <c r="G259" s="209"/>
      <c r="H259" s="208"/>
      <c r="I259" s="210"/>
      <c r="J259" s="211"/>
    </row>
    <row r="260" spans="1:10" s="200" customFormat="1" x14ac:dyDescent="0.4">
      <c r="A260" s="204"/>
      <c r="B260" s="205"/>
      <c r="C260" s="206"/>
      <c r="D260" s="207"/>
      <c r="E260" s="208"/>
      <c r="F260" s="209"/>
      <c r="G260" s="209"/>
      <c r="H260" s="208"/>
      <c r="I260" s="210"/>
      <c r="J260" s="211"/>
    </row>
    <row r="261" spans="1:10" s="200" customFormat="1" x14ac:dyDescent="0.4">
      <c r="A261" s="204"/>
      <c r="B261" s="205"/>
      <c r="C261" s="206"/>
      <c r="D261" s="207"/>
      <c r="E261" s="208"/>
      <c r="F261" s="209"/>
      <c r="G261" s="209"/>
      <c r="H261" s="208"/>
      <c r="I261" s="210"/>
      <c r="J261" s="211"/>
    </row>
    <row r="262" spans="1:10" s="200" customFormat="1" x14ac:dyDescent="0.4">
      <c r="A262" s="204"/>
      <c r="B262" s="205"/>
      <c r="C262" s="206"/>
      <c r="D262" s="207"/>
      <c r="E262" s="208"/>
      <c r="F262" s="209"/>
      <c r="G262" s="209"/>
      <c r="H262" s="208"/>
      <c r="I262" s="210"/>
      <c r="J262" s="211"/>
    </row>
    <row r="263" spans="1:10" s="200" customFormat="1" x14ac:dyDescent="0.4">
      <c r="A263" s="204"/>
      <c r="B263" s="205"/>
      <c r="C263" s="206"/>
      <c r="D263" s="207"/>
      <c r="E263" s="208"/>
      <c r="F263" s="209"/>
      <c r="G263" s="209"/>
      <c r="H263" s="208"/>
      <c r="I263" s="210"/>
      <c r="J263" s="211"/>
    </row>
    <row r="264" spans="1:10" s="200" customFormat="1" x14ac:dyDescent="0.4">
      <c r="A264" s="204"/>
      <c r="B264" s="205"/>
      <c r="C264" s="206"/>
      <c r="D264" s="207"/>
      <c r="E264" s="208"/>
      <c r="F264" s="209"/>
      <c r="G264" s="209"/>
      <c r="H264" s="208"/>
      <c r="I264" s="210"/>
      <c r="J264" s="211"/>
    </row>
    <row r="265" spans="1:10" s="200" customFormat="1" x14ac:dyDescent="0.4">
      <c r="A265" s="204"/>
      <c r="B265" s="205"/>
      <c r="C265" s="206"/>
      <c r="D265" s="207"/>
      <c r="E265" s="208"/>
      <c r="F265" s="209"/>
      <c r="G265" s="209"/>
      <c r="H265" s="208"/>
      <c r="I265" s="210"/>
      <c r="J265" s="211"/>
    </row>
    <row r="266" spans="1:10" s="200" customFormat="1" x14ac:dyDescent="0.4">
      <c r="A266" s="204"/>
      <c r="B266" s="205"/>
      <c r="C266" s="206"/>
      <c r="D266" s="207"/>
      <c r="E266" s="208"/>
      <c r="F266" s="209"/>
      <c r="G266" s="209"/>
      <c r="H266" s="208"/>
      <c r="I266" s="210"/>
      <c r="J266" s="211"/>
    </row>
    <row r="267" spans="1:10" s="200" customFormat="1" x14ac:dyDescent="0.4">
      <c r="A267" s="204"/>
      <c r="B267" s="205"/>
      <c r="C267" s="206"/>
      <c r="D267" s="207"/>
      <c r="E267" s="208"/>
      <c r="F267" s="209"/>
      <c r="G267" s="209"/>
      <c r="H267" s="208"/>
      <c r="I267" s="210"/>
      <c r="J267" s="211"/>
    </row>
    <row r="268" spans="1:10" s="200" customFormat="1" x14ac:dyDescent="0.4">
      <c r="A268" s="204"/>
      <c r="B268" s="205"/>
      <c r="C268" s="206"/>
      <c r="D268" s="207"/>
      <c r="E268" s="208"/>
      <c r="F268" s="209"/>
      <c r="G268" s="209"/>
      <c r="H268" s="208"/>
      <c r="I268" s="210"/>
      <c r="J268" s="211"/>
    </row>
  </sheetData>
  <sheetProtection password="CE14" sheet="1" objects="1" scenarios="1" formatCells="0" formatColumns="0" formatRows="0"/>
  <conditionalFormatting sqref="D2">
    <cfRule type="dataBar" priority="230">
      <dataBar>
        <cfvo type="num" val="0.1"/>
        <cfvo type="num" val="1"/>
        <color theme="9" tint="0.39997558519241921"/>
      </dataBar>
      <extLst>
        <ext xmlns:x14="http://schemas.microsoft.com/office/spreadsheetml/2009/9/main" uri="{B025F937-C7B1-47D3-B67F-A62EFF666E3E}">
          <x14:id>{79B80401-6978-4A9B-8680-07781BA81CCF}</x14:id>
        </ext>
      </extLst>
    </cfRule>
  </conditionalFormatting>
  <conditionalFormatting sqref="D10">
    <cfRule type="expression" dxfId="171" priority="214">
      <formula>AND(A10&lt;&gt;1,ISNUMBER(B10),OR(ISNUMBER(C10),C10="PG"))</formula>
    </cfRule>
  </conditionalFormatting>
  <conditionalFormatting sqref="D19">
    <cfRule type="expression" dxfId="170" priority="213">
      <formula>AND(A19&lt;&gt;1,ISNUMBER(B19),OR(ISNUMBER(C19),C19="PG"))</formula>
    </cfRule>
  </conditionalFormatting>
  <conditionalFormatting sqref="D26">
    <cfRule type="expression" dxfId="169" priority="212">
      <formula>AND(A26&lt;&gt;1,ISNUMBER(B26),OR(ISNUMBER(C26),C26="PG"))</formula>
    </cfRule>
  </conditionalFormatting>
  <conditionalFormatting sqref="D33">
    <cfRule type="expression" dxfId="168" priority="211">
      <formula>AND(A33&lt;&gt;1,ISNUMBER(B33),OR(ISNUMBER(C33),C33="PG"))</formula>
    </cfRule>
  </conditionalFormatting>
  <conditionalFormatting sqref="D44">
    <cfRule type="expression" dxfId="167" priority="210">
      <formula>AND(A44&lt;&gt;1,ISNUMBER(B44),OR(ISNUMBER(C44),C44="PG"))</formula>
    </cfRule>
  </conditionalFormatting>
  <conditionalFormatting sqref="D53">
    <cfRule type="expression" dxfId="166" priority="209">
      <formula>AND(A53&lt;&gt;1,ISNUMBER(B53),OR(ISNUMBER(C53),C53="PG"))</formula>
    </cfRule>
  </conditionalFormatting>
  <conditionalFormatting sqref="D61">
    <cfRule type="expression" dxfId="165" priority="208">
      <formula>AND(A61&lt;&gt;1,ISNUMBER(B61),OR(ISNUMBER(C61),C61="PG"))</formula>
    </cfRule>
  </conditionalFormatting>
  <conditionalFormatting sqref="D73">
    <cfRule type="expression" dxfId="164" priority="207">
      <formula>AND(A73&lt;&gt;1,ISNUMBER(B73),OR(ISNUMBER(C73),C73="PG"))</formula>
    </cfRule>
  </conditionalFormatting>
  <conditionalFormatting sqref="D90">
    <cfRule type="expression" dxfId="163" priority="206">
      <formula>AND(A90&lt;&gt;1,ISNUMBER(B90),OR(ISNUMBER(C90),C90="PG"))</formula>
    </cfRule>
  </conditionalFormatting>
  <conditionalFormatting sqref="D100">
    <cfRule type="expression" dxfId="162" priority="205">
      <formula>AND(A100&lt;&gt;1,ISNUMBER(B100),OR(ISNUMBER(C100),C100="PG"))</formula>
    </cfRule>
  </conditionalFormatting>
  <conditionalFormatting sqref="D112">
    <cfRule type="expression" dxfId="161" priority="204">
      <formula>AND(A112&lt;&gt;1,ISNUMBER(B112),OR(ISNUMBER(C112),C112="PG"))</formula>
    </cfRule>
  </conditionalFormatting>
  <conditionalFormatting sqref="E118">
    <cfRule type="expression" dxfId="160" priority="175">
      <formula>AND(A118&lt;&gt;1,NOT(ISBLANK(E118)))</formula>
    </cfRule>
  </conditionalFormatting>
  <conditionalFormatting sqref="D118">
    <cfRule type="expression" dxfId="159" priority="174">
      <formula>AND(A118&lt;&gt;1,NOT(ISBLANK(C118)))</formula>
    </cfRule>
  </conditionalFormatting>
  <conditionalFormatting sqref="D12:D15">
    <cfRule type="expression" dxfId="158" priority="159">
      <formula>AND(A12&lt;&gt;1,ISNUMBER(B12),ISNUMBER(C12))</formula>
    </cfRule>
  </conditionalFormatting>
  <conditionalFormatting sqref="D21:D22">
    <cfRule type="expression" dxfId="157" priority="158">
      <formula>AND(A21&lt;&gt;1,ISNUMBER(B21),ISNUMBER(C21))</formula>
    </cfRule>
  </conditionalFormatting>
  <conditionalFormatting sqref="D27:D29">
    <cfRule type="expression" dxfId="156" priority="157">
      <formula>AND(A27&lt;&gt;1,ISNUMBER(B27),ISNUMBER(C27))</formula>
    </cfRule>
  </conditionalFormatting>
  <conditionalFormatting sqref="D34:D40">
    <cfRule type="expression" dxfId="155" priority="156">
      <formula>AND(A34&lt;&gt;1,ISNUMBER(B34),ISNUMBER(C34))</formula>
    </cfRule>
  </conditionalFormatting>
  <conditionalFormatting sqref="D45:D49">
    <cfRule type="expression" dxfId="154" priority="155">
      <formula>AND(A45&lt;&gt;1,ISNUMBER(B45),ISNUMBER(C45))</formula>
    </cfRule>
  </conditionalFormatting>
  <conditionalFormatting sqref="D54:D57">
    <cfRule type="expression" dxfId="153" priority="154">
      <formula>AND(A54&lt;&gt;1,ISNUMBER(B54),ISNUMBER(C54))</formula>
    </cfRule>
  </conditionalFormatting>
  <conditionalFormatting sqref="D62:D67">
    <cfRule type="expression" dxfId="152" priority="153">
      <formula>AND(A62&lt;&gt;1,ISNUMBER(B62),ISNUMBER(C62))</formula>
    </cfRule>
  </conditionalFormatting>
  <conditionalFormatting sqref="D74:D86">
    <cfRule type="expression" dxfId="151" priority="152">
      <formula>AND(A74&lt;&gt;1,ISNUMBER(B74),ISNUMBER(C74))</formula>
    </cfRule>
  </conditionalFormatting>
  <conditionalFormatting sqref="D91:D96">
    <cfRule type="expression" dxfId="150" priority="151">
      <formula>AND(A91&lt;&gt;1,ISNUMBER(B91),ISNUMBER(C91))</formula>
    </cfRule>
  </conditionalFormatting>
  <conditionalFormatting sqref="D102:D108">
    <cfRule type="expression" dxfId="149" priority="150">
      <formula>AND(A102&lt;&gt;1,ISNUMBER(B102),ISNUMBER(C102))</formula>
    </cfRule>
  </conditionalFormatting>
  <conditionalFormatting sqref="D113:D117">
    <cfRule type="expression" dxfId="148" priority="149">
      <formula>AND(A113&lt;&gt;1,ISNUMBER(B113),ISNUMBER(C113))</formula>
    </cfRule>
  </conditionalFormatting>
  <conditionalFormatting sqref="F19">
    <cfRule type="expression" dxfId="147" priority="97">
      <formula>AND(A19=1,E19="S", NOT(ISBLANK(F19)))</formula>
    </cfRule>
  </conditionalFormatting>
  <conditionalFormatting sqref="F33">
    <cfRule type="expression" dxfId="146" priority="96">
      <formula>AND(A33=1,E33="S", NOT(ISBLANK(F33)))</formula>
    </cfRule>
  </conditionalFormatting>
  <conditionalFormatting sqref="F10">
    <cfRule type="expression" dxfId="145" priority="98">
      <formula>AND(A10=1,E10="S", NOT(ISBLANK(F10)))</formula>
    </cfRule>
  </conditionalFormatting>
  <conditionalFormatting sqref="F90">
    <cfRule type="expression" dxfId="144" priority="90">
      <formula>AND(A90=1,E90="S", NOT(ISBLANK(F90)))</formula>
    </cfRule>
  </conditionalFormatting>
  <conditionalFormatting sqref="F73">
    <cfRule type="expression" dxfId="143" priority="91">
      <formula>AND(A73=1,E73="S", NOT(ISBLANK(F73)))</formula>
    </cfRule>
  </conditionalFormatting>
  <conditionalFormatting sqref="F61">
    <cfRule type="expression" dxfId="142" priority="92">
      <formula>AND(A61=1,E61="S", NOT(ISBLANK(F61)))</formula>
    </cfRule>
  </conditionalFormatting>
  <conditionalFormatting sqref="F53">
    <cfRule type="expression" dxfId="141" priority="93">
      <formula>AND(A53=1,E53="S", NOT(ISBLANK(F53)))</formula>
    </cfRule>
  </conditionalFormatting>
  <conditionalFormatting sqref="G11">
    <cfRule type="expression" dxfId="140" priority="114">
      <formula>AND(B11=1,F11="S", NOT(ISBLANK(G11)))</formula>
    </cfRule>
  </conditionalFormatting>
  <conditionalFormatting sqref="F11">
    <cfRule type="expression" dxfId="139" priority="113">
      <formula>AND(A11=1,E11="S", NOT(ISBLANK(F11)))</formula>
    </cfRule>
  </conditionalFormatting>
  <conditionalFormatting sqref="E11">
    <cfRule type="expression" dxfId="138" priority="112">
      <formula>AND(A11&lt;&gt;1,NOT(ISBLANK(E11)))</formula>
    </cfRule>
  </conditionalFormatting>
  <conditionalFormatting sqref="F26">
    <cfRule type="expression" dxfId="137" priority="95">
      <formula>AND(A26=1,E26="S", NOT(ISBLANK(F26)))</formula>
    </cfRule>
  </conditionalFormatting>
  <conditionalFormatting sqref="F44">
    <cfRule type="expression" dxfId="136" priority="94">
      <formula>AND(A44=1,E44="S", NOT(ISBLANK(F44)))</formula>
    </cfRule>
  </conditionalFormatting>
  <conditionalFormatting sqref="F100">
    <cfRule type="expression" dxfId="135" priority="89">
      <formula>AND(A100=1,E100="S", NOT(ISBLANK(F100)))</formula>
    </cfRule>
  </conditionalFormatting>
  <conditionalFormatting sqref="F112">
    <cfRule type="expression" dxfId="134" priority="88">
      <formula>AND(A112=1,E112="S", NOT(ISBLANK(F112)))</formula>
    </cfRule>
  </conditionalFormatting>
  <conditionalFormatting sqref="F12:F15">
    <cfRule type="expression" dxfId="133" priority="42">
      <formula>AND(A12=1,E12="S", NOT(ISBLANK(F12)))</formula>
    </cfRule>
  </conditionalFormatting>
  <conditionalFormatting sqref="F21:F22">
    <cfRule type="expression" dxfId="132" priority="41">
      <formula>AND(A21=1,E21="S", NOT(ISBLANK(F21)))</formula>
    </cfRule>
  </conditionalFormatting>
  <conditionalFormatting sqref="F27:F29">
    <cfRule type="expression" dxfId="131" priority="40">
      <formula>AND(A27=1,E27="S", NOT(ISBLANK(F27)))</formula>
    </cfRule>
  </conditionalFormatting>
  <conditionalFormatting sqref="F34:F40">
    <cfRule type="expression" dxfId="130" priority="39">
      <formula>AND(A34=1,E34="S", NOT(ISBLANK(F34)))</formula>
    </cfRule>
  </conditionalFormatting>
  <conditionalFormatting sqref="F45:F49">
    <cfRule type="expression" dxfId="129" priority="38">
      <formula>AND(A45=1,E45="S", NOT(ISBLANK(F45)))</formula>
    </cfRule>
  </conditionalFormatting>
  <conditionalFormatting sqref="F54:F57">
    <cfRule type="expression" dxfId="128" priority="37">
      <formula>AND(A54=1,E54="S", NOT(ISBLANK(F54)))</formula>
    </cfRule>
  </conditionalFormatting>
  <conditionalFormatting sqref="F62:F67">
    <cfRule type="expression" dxfId="127" priority="36">
      <formula>AND(A62=1,E62="S", NOT(ISBLANK(F62)))</formula>
    </cfRule>
  </conditionalFormatting>
  <conditionalFormatting sqref="F74:F86">
    <cfRule type="expression" dxfId="126" priority="35">
      <formula>AND(A74=1,E74="S", NOT(ISBLANK(F74)))</formula>
    </cfRule>
  </conditionalFormatting>
  <conditionalFormatting sqref="F91:F96">
    <cfRule type="expression" dxfId="125" priority="34">
      <formula>AND(A91=1,E91="S", NOT(ISBLANK(F91)))</formula>
    </cfRule>
  </conditionalFormatting>
  <conditionalFormatting sqref="F101:F108">
    <cfRule type="expression" dxfId="124" priority="33">
      <formula>AND(A101=1,E101="S", NOT(ISBLANK(F101)))</formula>
    </cfRule>
  </conditionalFormatting>
  <conditionalFormatting sqref="F113:F117">
    <cfRule type="expression" dxfId="123" priority="32">
      <formula>AND(A113=1,E113="S", NOT(ISBLANK(F113)))</formula>
    </cfRule>
  </conditionalFormatting>
  <dataValidations count="1">
    <dataValidation type="list" allowBlank="1" showDropDown="1" showInputMessage="1" showErrorMessage="1" error="opção inválida!" sqref="E10 E33:E40 E19 E26:E29 E44:E49 E53:E57 E61:E67 E73:E86 E90:E96 E100:E108 E112:E117 H10 H19 H33:H40 H26:H29 H44:H49 H53:H57 H61:H67 H73:H86 H90:H96 H100:H108 H112:H117 H12:H15 E12:E15 H21:H22 E21:E22">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79B80401-6978-4A9B-8680-07781BA81CCF}">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76"/>
  <sheetViews>
    <sheetView zoomScale="90" zoomScaleNormal="90" workbookViewId="0">
      <selection activeCell="E10" sqref="E10"/>
    </sheetView>
  </sheetViews>
  <sheetFormatPr defaultRowHeight="20.6" x14ac:dyDescent="0.4"/>
  <cols>
    <col min="1" max="1" width="2.15234375" style="27" customWidth="1"/>
    <col min="2" max="2" width="1.84375" style="1" customWidth="1"/>
    <col min="3" max="3" width="2.3046875" style="7" customWidth="1"/>
    <col min="4" max="4" width="52.61328125" style="3" customWidth="1"/>
    <col min="5" max="5" width="6.15234375" style="126" customWidth="1"/>
    <col min="6" max="6" width="36.23046875" style="6" customWidth="1"/>
    <col min="7" max="7" width="0.765625" style="148" customWidth="1"/>
    <col min="8" max="8" width="5.3046875" style="126" customWidth="1"/>
    <col min="9" max="9" width="0.921875" style="149" customWidth="1"/>
    <col min="10" max="10" width="38.15234375" style="35" customWidth="1"/>
    <col min="11" max="29" width="9.23046875" style="200"/>
  </cols>
  <sheetData>
    <row r="1" spans="1:10" ht="17.149999999999999" customHeight="1" x14ac:dyDescent="0.4">
      <c r="C1" s="17"/>
      <c r="D1" s="9" t="s">
        <v>790</v>
      </c>
      <c r="E1" s="109"/>
      <c r="F1" s="19"/>
      <c r="G1" s="136"/>
      <c r="H1" s="127"/>
      <c r="I1" s="137"/>
      <c r="J1" s="156"/>
    </row>
    <row r="2" spans="1:10" ht="18" customHeight="1" x14ac:dyDescent="0.4">
      <c r="B2" s="29" t="s">
        <v>792</v>
      </c>
      <c r="C2" s="29" t="s">
        <v>793</v>
      </c>
      <c r="D2" s="157">
        <f>IF(SUM(A3:A78)&lt;=0,0,COUNTIF(E3:E78,"*")/SUM(A3:A78))</f>
        <v>0</v>
      </c>
      <c r="E2" s="153" t="s">
        <v>828</v>
      </c>
      <c r="F2" s="152" t="s">
        <v>829</v>
      </c>
      <c r="G2" s="137"/>
      <c r="H2" s="155" t="s">
        <v>820</v>
      </c>
      <c r="I2" s="137"/>
      <c r="J2" s="36" t="s">
        <v>821</v>
      </c>
    </row>
    <row r="3" spans="1:10" ht="15.9" x14ac:dyDescent="0.45">
      <c r="A3" s="72" t="str">
        <f>IF(  AND(ISNUMBER(B3),OR(ISNUMBER(C3),C3="PG")),IF(IF(Capa!$B$4="B",0,Capa!$B$4)&gt;=B3,1,0),"")</f>
        <v/>
      </c>
      <c r="B3" s="63" t="str">
        <f>IF(ISBLANK(C3),"",IF(ISERR(SEARCH(C3&amp;"\","&lt;B&gt;\&lt;1&gt;\&lt;2&gt;\&lt;3&gt;\")),IF(AND(NOT(ISBLANK(#REF!)),#REF!&lt;=3),#REF!,""),
IF(SEARCH(C3&amp;"\","&lt;B&gt;\&lt;1&gt;\&lt;2&gt;\&lt;3&gt;\")=1,0,IF(SEARCH(C3&amp;"\","&lt;B&gt;\&lt;1&gt;\&lt;2&gt;\&lt;3&gt;\")=5,1,IF(SEARCH(C3&amp;"\","&lt;B&gt;\&lt;1&gt;\&lt;2&gt;\&lt;3&gt;\")=9,2,IF(SEARCH(C3&amp;"\","&lt;B&gt;\&lt;1&gt;\&lt;2&gt;\&lt;3&gt;\")=13,3,""))))))</f>
        <v/>
      </c>
      <c r="C3" s="75"/>
      <c r="D3" s="97" t="s">
        <v>230</v>
      </c>
      <c r="E3" s="160">
        <f>IF(COUNTIFS($A5:$A77,"&gt;0",$C5:$C77,"&lt;&gt;PG")&gt;0,(COUNTIFS($A5:$A77,"&gt;0",$C5:$C77,"&lt;&gt;PG",E5:E77,"=S")+COUNTIFS($A5:$A77,"&gt;0",$C5:$C77,"&lt;&gt;PG",E5:E77,"=N",F5:F77,"*"))/COUNTIFS($A5:$A77,"&gt;0",$C5:$C77,"&lt;&gt;PG"),0)</f>
        <v>0</v>
      </c>
      <c r="F3" s="65"/>
      <c r="G3" s="144"/>
      <c r="H3" s="160">
        <f>IF(COUNTIFS($A5:$A77,"&gt;0",$C5:$C77,"&lt;&gt;PG")&gt;0,(COUNTIFS($A5:$A77,"&gt;0",$C5:$C77,"&lt;&gt;PG",E5:E77,"=S")+COUNTIFS($A5:$A77,"&gt;0",$C5:$C77,"&lt;&gt;PG",E5:E77,"=N",F5:F77,"*",H5:H77,"=S"))/COUNTIFS($A5:$A77,"&gt;0",$C5:$C77,"&lt;&gt;PG"),0)</f>
        <v>0</v>
      </c>
      <c r="I3" s="144"/>
      <c r="J3" s="71"/>
    </row>
    <row r="4" spans="1:10" ht="29.15" x14ac:dyDescent="0.4">
      <c r="A4" s="72" t="str">
        <f>IF(  AND(ISNUMBER(B4),OR(ISNUMBER(C4),C4="PG")),IF(IF(Capa!$B$4="B",0,Capa!$B$4)&gt;=B4,1,0),"")</f>
        <v/>
      </c>
      <c r="B4" s="82" t="str">
        <f t="shared" ref="B4:B14" si="0">IF(ISBLANK(C4),"",IF(ISERR(SEARCH(C4&amp;"\","&lt;B&gt;\&lt;1&gt;\&lt;2&gt;\&lt;3&gt;\")),IF(AND(NOT(ISBLANK(B3)),B3&lt;=3),B3,""),
IF(SEARCH(C4&amp;"\","&lt;B&gt;\&lt;1&gt;\&lt;2&gt;\&lt;3&gt;\")=1,0,IF(SEARCH(C4&amp;"\","&lt;B&gt;\&lt;1&gt;\&lt;2&gt;\&lt;3&gt;\")=5,1,IF(SEARCH(C4&amp;"\","&lt;B&gt;\&lt;1&gt;\&lt;2&gt;\&lt;3&gt;\")=9,2,IF(SEARCH(C4&amp;"\","&lt;B&gt;\&lt;1&gt;\&lt;2&gt;\&lt;3&gt;\")=13,3,""))))))</f>
        <v/>
      </c>
      <c r="C4" s="83"/>
      <c r="D4" s="181" t="s">
        <v>231</v>
      </c>
      <c r="E4" s="57"/>
      <c r="F4" s="57"/>
      <c r="G4" s="139"/>
      <c r="H4" s="57"/>
      <c r="I4" s="147"/>
      <c r="J4" s="57"/>
    </row>
    <row r="5" spans="1:10" ht="6.45" customHeight="1" x14ac:dyDescent="0.4">
      <c r="A5" s="72" t="str">
        <f>IF(  AND(ISNUMBER(B5),OR(ISNUMBER(C5),C5="PG")),IF(IF(Capa!$B$4="B",0,Capa!$B$4)&gt;=B5,1,0),"")</f>
        <v/>
      </c>
      <c r="B5" s="80" t="str">
        <f t="shared" si="0"/>
        <v/>
      </c>
      <c r="C5" s="81"/>
      <c r="D5" s="61"/>
      <c r="E5" s="118"/>
      <c r="F5" s="55"/>
      <c r="G5" s="145"/>
      <c r="H5" s="122"/>
      <c r="I5" s="137"/>
      <c r="J5" s="34"/>
    </row>
    <row r="6" spans="1:10" ht="14.6" x14ac:dyDescent="0.4">
      <c r="A6" s="72" t="str">
        <f>IF(  AND(ISNUMBER(B6),OR(ISNUMBER(C6),C6="PG")),IF(IF(Capa!$B$4="B",0,Capa!$B$4)&gt;=B6,1,0),"")</f>
        <v/>
      </c>
      <c r="B6" s="63" t="str">
        <f t="shared" si="0"/>
        <v/>
      </c>
      <c r="C6" s="75"/>
      <c r="D6" s="78" t="s">
        <v>232</v>
      </c>
      <c r="E6" s="160">
        <f>IF(COUNTIFS($A7:$A42,"&gt;0",$C7:$C42,"&lt;&gt;PG")&gt;0,(COUNTIFS($A7:$A42,"&gt;0",$C7:$C42,"&lt;&gt;PG",E7:E42,"=S")+COUNTIFS($A7:$A42,"&gt;0",$C7:$C42,"&lt;&gt;PG",E7:E42,"=N",F7:F42,"*"))/COUNTIFS($A7:$A42,"&gt;0",$C7:$C42,"&lt;&gt;PG"),0)</f>
        <v>0</v>
      </c>
      <c r="F6" s="65"/>
      <c r="G6" s="144"/>
      <c r="H6" s="160">
        <f>IF(COUNTIFS($A7:$A42,"&gt;0",$C7:$C42,"&lt;&gt;PG")&gt;0,(COUNTIFS($A7:$A42,"&gt;0",$C7:$C42,"&lt;&gt;PG",E7:E42,"=S")+COUNTIFS($A7:$A42,"&gt;0",$C7:$C42,"&lt;&gt;PG",E7:E42,"=N",F7:F42,"*",H7:H42,"=S"))/COUNTIFS($A7:$A42,"&gt;0",$C7:$C42,"&lt;&gt;PG"),0)</f>
        <v>0</v>
      </c>
      <c r="I6" s="144"/>
      <c r="J6" s="79"/>
    </row>
    <row r="7" spans="1:10" ht="9" customHeight="1" x14ac:dyDescent="0.4">
      <c r="A7" s="72" t="str">
        <f>IF(  AND(ISNUMBER(B7),OR(ISNUMBER(C7),C7="PG")),IF(IF(Capa!$B$4="B",0,Capa!$B$4)&gt;=B7,1,0),"")</f>
        <v/>
      </c>
      <c r="B7" s="86" t="str">
        <f t="shared" si="0"/>
        <v/>
      </c>
      <c r="C7" s="87"/>
      <c r="D7" s="62"/>
      <c r="E7" s="120"/>
      <c r="F7" s="30"/>
      <c r="G7" s="145"/>
      <c r="H7" s="118"/>
      <c r="I7" s="137"/>
      <c r="J7" s="52"/>
    </row>
    <row r="8" spans="1:10" x14ac:dyDescent="0.4">
      <c r="A8" s="72" t="str">
        <f>IF(  AND(ISNUMBER(B8),OR(ISNUMBER(C8),C8="PG")),IF(IF(Capa!$B$4="B",0,Capa!$B$4)&gt;=B8,1,0),"")</f>
        <v/>
      </c>
      <c r="B8" s="63" t="str">
        <f t="shared" si="0"/>
        <v/>
      </c>
      <c r="C8" s="75"/>
      <c r="D8" s="78" t="s">
        <v>233</v>
      </c>
      <c r="E8" s="110"/>
      <c r="F8" s="65"/>
      <c r="G8" s="144"/>
      <c r="H8" s="110"/>
      <c r="I8" s="144"/>
      <c r="J8" s="79"/>
    </row>
    <row r="9" spans="1:10" ht="9.9" customHeight="1" x14ac:dyDescent="0.4">
      <c r="A9" s="72" t="str">
        <f>IF(  AND(ISNUMBER(B9),OR(ISNUMBER(C9),C9="PG")),IF(IF(Capa!$B$4="B",0,Capa!$B$4)&gt;=B9,1,0),"")</f>
        <v/>
      </c>
      <c r="B9" s="82">
        <f t="shared" si="0"/>
        <v>0</v>
      </c>
      <c r="C9" s="83" t="s">
        <v>4</v>
      </c>
      <c r="D9" s="42"/>
      <c r="E9" s="119"/>
      <c r="F9" s="43"/>
      <c r="G9" s="145"/>
      <c r="H9" s="122"/>
      <c r="I9" s="137"/>
      <c r="J9" s="44"/>
    </row>
    <row r="10" spans="1:10" ht="39" x14ac:dyDescent="0.4">
      <c r="A10" s="72">
        <f>IF(  AND(ISNUMBER(B10),OR(ISNUMBER(C10),C10="PG")),IF(IF(Capa!$B$4="B",0,Capa!$B$4)&gt;=B10,1,0),"")</f>
        <v>1</v>
      </c>
      <c r="B10" s="26">
        <f t="shared" si="0"/>
        <v>0</v>
      </c>
      <c r="C10" s="25" t="s">
        <v>791</v>
      </c>
      <c r="D10" s="58" t="s">
        <v>234</v>
      </c>
      <c r="E10" s="151"/>
      <c r="F10" s="135"/>
      <c r="G10" s="143"/>
      <c r="H10" s="124"/>
      <c r="I10" s="137"/>
      <c r="J10" s="45"/>
    </row>
    <row r="11" spans="1:10" ht="29.15" x14ac:dyDescent="0.4">
      <c r="A11" s="72">
        <f>IF(  AND(ISNUMBER(B11),OR(ISNUMBER(C11),C11="PG")),IF(IF(Capa!$B$4="B",0,Capa!$B$4)&gt;=B11,1,0),"")</f>
        <v>1</v>
      </c>
      <c r="B11" s="26">
        <f t="shared" si="0"/>
        <v>0</v>
      </c>
      <c r="C11" s="25">
        <v>186</v>
      </c>
      <c r="D11" s="50" t="s">
        <v>235</v>
      </c>
      <c r="E11" s="151"/>
      <c r="F11" s="135"/>
      <c r="G11" s="143"/>
      <c r="H11" s="124"/>
      <c r="I11" s="137"/>
      <c r="J11" s="45"/>
    </row>
    <row r="12" spans="1:10" x14ac:dyDescent="0.4">
      <c r="A12" s="72" t="str">
        <f>IF(  AND(ISNUMBER(B12),OR(ISNUMBER(C12),C12="PG")),IF(IF(Capa!$B$4="B",0,Capa!$B$4)&gt;=B12,1,0),"")</f>
        <v/>
      </c>
      <c r="B12" s="26">
        <f t="shared" si="0"/>
        <v>1</v>
      </c>
      <c r="C12" s="25" t="s">
        <v>9</v>
      </c>
      <c r="D12" s="50"/>
      <c r="E12" s="151"/>
      <c r="F12" s="135"/>
      <c r="G12" s="143"/>
      <c r="H12" s="124"/>
      <c r="I12" s="137"/>
      <c r="J12" s="45"/>
    </row>
    <row r="13" spans="1:10" ht="43.75" x14ac:dyDescent="0.4">
      <c r="A13" s="72">
        <f>IF(  AND(ISNUMBER(B13),OR(ISNUMBER(C13),C13="PG")),IF(IF(Capa!$B$4="B",0,Capa!$B$4)&gt;=B13,1,0),"")</f>
        <v>0</v>
      </c>
      <c r="B13" s="26">
        <f t="shared" si="0"/>
        <v>1</v>
      </c>
      <c r="C13" s="25">
        <v>187</v>
      </c>
      <c r="D13" s="50" t="s">
        <v>236</v>
      </c>
      <c r="E13" s="151"/>
      <c r="F13" s="135"/>
      <c r="G13" s="143"/>
      <c r="H13" s="124"/>
      <c r="I13" s="137"/>
      <c r="J13" s="45"/>
    </row>
    <row r="14" spans="1:10" x14ac:dyDescent="0.4">
      <c r="A14" s="72" t="str">
        <f>IF(  AND(ISNUMBER(B14),OR(ISNUMBER(C14),C14="PG")),IF(IF(Capa!$B$4="B",0,Capa!$B$4)&gt;=B14,1,0),"")</f>
        <v/>
      </c>
      <c r="B14" s="26">
        <f t="shared" si="0"/>
        <v>2</v>
      </c>
      <c r="C14" s="25" t="s">
        <v>12</v>
      </c>
      <c r="D14" s="50"/>
      <c r="E14" s="151"/>
      <c r="F14" s="135"/>
      <c r="G14" s="143"/>
      <c r="H14" s="124"/>
      <c r="I14" s="137"/>
      <c r="J14" s="45"/>
    </row>
    <row r="15" spans="1:10" ht="29.15" x14ac:dyDescent="0.4">
      <c r="A15" s="72">
        <f>IF(  AND(ISNUMBER(B15),OR(ISNUMBER(C15),C15="PG")),IF(IF(Capa!$B$4="B",0,Capa!$B$4)&gt;=B15,1,0),"")</f>
        <v>0</v>
      </c>
      <c r="B15" s="26">
        <f t="shared" ref="B15:B77" si="1">IF(ISBLANK(C15),"",IF(ISERR(SEARCH(C15&amp;"\","&lt;B&gt;\&lt;1&gt;\&lt;2&gt;\&lt;3&gt;\")),IF(AND(NOT(ISBLANK(B14)),B14&lt;=3),B14,""),
IF(SEARCH(C15&amp;"\","&lt;B&gt;\&lt;1&gt;\&lt;2&gt;\&lt;3&gt;\")=1,0,IF(SEARCH(C15&amp;"\","&lt;B&gt;\&lt;1&gt;\&lt;2&gt;\&lt;3&gt;\")=5,1,IF(SEARCH(C15&amp;"\","&lt;B&gt;\&lt;1&gt;\&lt;2&gt;\&lt;3&gt;\")=9,2,IF(SEARCH(C15&amp;"\","&lt;B&gt;\&lt;1&gt;\&lt;2&gt;\&lt;3&gt;\")=13,3,""))))))</f>
        <v>2</v>
      </c>
      <c r="C15" s="25">
        <v>188</v>
      </c>
      <c r="D15" s="50" t="s">
        <v>237</v>
      </c>
      <c r="E15" s="151"/>
      <c r="F15" s="135"/>
      <c r="G15" s="143"/>
      <c r="H15" s="124"/>
      <c r="I15" s="137"/>
      <c r="J15" s="45"/>
    </row>
    <row r="16" spans="1:10" x14ac:dyDescent="0.4">
      <c r="A16" s="72" t="str">
        <f>IF(  AND(ISNUMBER(B16),OR(ISNUMBER(C16),C16="PG")),IF(IF(Capa!$B$4="B",0,Capa!$B$4)&gt;=B16,1,0),"")</f>
        <v/>
      </c>
      <c r="B16" s="26">
        <f t="shared" si="1"/>
        <v>3</v>
      </c>
      <c r="C16" s="25" t="s">
        <v>17</v>
      </c>
      <c r="D16" s="50"/>
      <c r="E16" s="151"/>
      <c r="F16" s="135"/>
      <c r="G16" s="143"/>
      <c r="H16" s="124"/>
      <c r="I16" s="137"/>
      <c r="J16" s="45"/>
    </row>
    <row r="17" spans="1:10" ht="43.75" x14ac:dyDescent="0.4">
      <c r="A17" s="72">
        <f>IF(  AND(ISNUMBER(B17),OR(ISNUMBER(C17),C17="PG")),IF(IF(Capa!$B$4="B",0,Capa!$B$4)&gt;=B17,1,0),"")</f>
        <v>0</v>
      </c>
      <c r="B17" s="26">
        <f t="shared" si="1"/>
        <v>3</v>
      </c>
      <c r="C17" s="25">
        <v>189</v>
      </c>
      <c r="D17" s="50" t="s">
        <v>238</v>
      </c>
      <c r="E17" s="151"/>
      <c r="F17" s="135"/>
      <c r="G17" s="143"/>
      <c r="H17" s="124"/>
      <c r="I17" s="137"/>
      <c r="J17" s="45"/>
    </row>
    <row r="18" spans="1:10" ht="29.15" x14ac:dyDescent="0.4">
      <c r="A18" s="72">
        <f>IF(  AND(ISNUMBER(B18),OR(ISNUMBER(C18),C18="PG")),IF(IF(Capa!$B$4="B",0,Capa!$B$4)&gt;=B18,1,0),"")</f>
        <v>0</v>
      </c>
      <c r="B18" s="26">
        <f t="shared" si="1"/>
        <v>3</v>
      </c>
      <c r="C18" s="25">
        <v>190</v>
      </c>
      <c r="D18" s="50" t="s">
        <v>239</v>
      </c>
      <c r="E18" s="151"/>
      <c r="F18" s="135"/>
      <c r="G18" s="143"/>
      <c r="H18" s="124"/>
      <c r="I18" s="137"/>
      <c r="J18" s="45"/>
    </row>
    <row r="19" spans="1:10" ht="29.15" x14ac:dyDescent="0.4">
      <c r="A19" s="72">
        <f>IF(  AND(ISNUMBER(B19),OR(ISNUMBER(C19),C19="PG")),IF(IF(Capa!$B$4="B",0,Capa!$B$4)&gt;=B19,1,0),"")</f>
        <v>0</v>
      </c>
      <c r="B19" s="26">
        <f t="shared" si="1"/>
        <v>3</v>
      </c>
      <c r="C19" s="25">
        <v>191</v>
      </c>
      <c r="D19" s="50" t="s">
        <v>240</v>
      </c>
      <c r="E19" s="151"/>
      <c r="F19" s="135"/>
      <c r="G19" s="143"/>
      <c r="H19" s="124"/>
      <c r="I19" s="137"/>
      <c r="J19" s="45"/>
    </row>
    <row r="20" spans="1:10" ht="8.15" customHeight="1" x14ac:dyDescent="0.4">
      <c r="A20" s="72" t="str">
        <f>IF(  AND(ISNUMBER(B20),OR(ISNUMBER(C20),C20="PG")),IF(IF(Capa!$B$4="B",0,Capa!$B$4)&gt;=B20,1,0),"")</f>
        <v/>
      </c>
      <c r="B20" s="80" t="str">
        <f t="shared" si="1"/>
        <v/>
      </c>
      <c r="C20" s="81"/>
      <c r="D20" s="41"/>
      <c r="E20" s="118"/>
      <c r="F20" s="55"/>
      <c r="G20" s="145"/>
      <c r="H20" s="122"/>
      <c r="I20" s="137"/>
      <c r="J20" s="34"/>
    </row>
    <row r="21" spans="1:10" x14ac:dyDescent="0.4">
      <c r="A21" s="72" t="str">
        <f>IF(  AND(ISNUMBER(B21),OR(ISNUMBER(C21),C21="PG")),IF(IF(Capa!$B$4="B",0,Capa!$B$4)&gt;=B21,1,0),"")</f>
        <v/>
      </c>
      <c r="B21" s="63" t="str">
        <f t="shared" si="1"/>
        <v/>
      </c>
      <c r="C21" s="75"/>
      <c r="D21" s="78" t="s">
        <v>241</v>
      </c>
      <c r="E21" s="110"/>
      <c r="F21" s="65"/>
      <c r="G21" s="144"/>
      <c r="H21" s="110"/>
      <c r="I21" s="144"/>
      <c r="J21" s="79"/>
    </row>
    <row r="22" spans="1:10" ht="6.9" customHeight="1" x14ac:dyDescent="0.4">
      <c r="A22" s="72" t="str">
        <f>IF(  AND(ISNUMBER(B22),OR(ISNUMBER(C22),C22="PG")),IF(IF(Capa!$B$4="B",0,Capa!$B$4)&gt;=B22,1,0),"")</f>
        <v/>
      </c>
      <c r="B22" s="82">
        <f t="shared" si="1"/>
        <v>0</v>
      </c>
      <c r="C22" s="83" t="s">
        <v>4</v>
      </c>
      <c r="D22" s="42"/>
      <c r="E22" s="119"/>
      <c r="F22" s="43"/>
      <c r="G22" s="145"/>
      <c r="H22" s="122"/>
      <c r="I22" s="137"/>
      <c r="J22" s="44"/>
    </row>
    <row r="23" spans="1:10" ht="51.9" x14ac:dyDescent="0.4">
      <c r="A23" s="72">
        <f>IF(  AND(ISNUMBER(B23),OR(ISNUMBER(C23),C23="PG")),IF(IF(Capa!$B$4="B",0,Capa!$B$4)&gt;=B23,1,0),"")</f>
        <v>1</v>
      </c>
      <c r="B23" s="26">
        <f t="shared" si="1"/>
        <v>0</v>
      </c>
      <c r="C23" s="25" t="s">
        <v>791</v>
      </c>
      <c r="D23" s="58" t="s">
        <v>242</v>
      </c>
      <c r="E23" s="151"/>
      <c r="F23" s="135"/>
      <c r="G23" s="143"/>
      <c r="H23" s="124"/>
      <c r="I23" s="137"/>
      <c r="J23" s="45"/>
    </row>
    <row r="24" spans="1:10" ht="43.75" x14ac:dyDescent="0.4">
      <c r="A24" s="72">
        <f>IF(  AND(ISNUMBER(B24),OR(ISNUMBER(C24),C24="PG")),IF(IF(Capa!$B$4="B",0,Capa!$B$4)&gt;=B24,1,0),"")</f>
        <v>1</v>
      </c>
      <c r="B24" s="26">
        <f t="shared" si="1"/>
        <v>0</v>
      </c>
      <c r="C24" s="25">
        <v>192</v>
      </c>
      <c r="D24" s="50" t="s">
        <v>243</v>
      </c>
      <c r="E24" s="151"/>
      <c r="F24" s="135"/>
      <c r="G24" s="143"/>
      <c r="H24" s="124"/>
      <c r="I24" s="137"/>
      <c r="J24" s="45"/>
    </row>
    <row r="25" spans="1:10" ht="72.900000000000006" x14ac:dyDescent="0.4">
      <c r="A25" s="72">
        <f>IF(  AND(ISNUMBER(B25),OR(ISNUMBER(C25),C25="PG")),IF(IF(Capa!$B$4="B",0,Capa!$B$4)&gt;=B25,1,0),"")</f>
        <v>1</v>
      </c>
      <c r="B25" s="26">
        <f t="shared" si="1"/>
        <v>0</v>
      </c>
      <c r="C25" s="25">
        <v>193</v>
      </c>
      <c r="D25" s="50" t="s">
        <v>244</v>
      </c>
      <c r="E25" s="151"/>
      <c r="F25" s="135"/>
      <c r="G25" s="143"/>
      <c r="H25" s="124"/>
      <c r="I25" s="137"/>
      <c r="J25" s="45"/>
    </row>
    <row r="26" spans="1:10" ht="58.3" x14ac:dyDescent="0.4">
      <c r="A26" s="72">
        <f>IF(  AND(ISNUMBER(B26),OR(ISNUMBER(C26),C26="PG")),IF(IF(Capa!$B$4="B",0,Capa!$B$4)&gt;=B26,1,0),"")</f>
        <v>1</v>
      </c>
      <c r="B26" s="26">
        <f t="shared" si="1"/>
        <v>0</v>
      </c>
      <c r="C26" s="25">
        <v>194</v>
      </c>
      <c r="D26" s="50" t="s">
        <v>245</v>
      </c>
      <c r="E26" s="151"/>
      <c r="F26" s="135"/>
      <c r="G26" s="143"/>
      <c r="H26" s="124"/>
      <c r="I26" s="137"/>
      <c r="J26" s="45"/>
    </row>
    <row r="27" spans="1:10" ht="43.75" x14ac:dyDescent="0.4">
      <c r="A27" s="72">
        <f>IF(  AND(ISNUMBER(B27),OR(ISNUMBER(C27),C27="PG")),IF(IF(Capa!$B$4="B",0,Capa!$B$4)&gt;=B27,1,0),"")</f>
        <v>1</v>
      </c>
      <c r="B27" s="26">
        <f t="shared" si="1"/>
        <v>0</v>
      </c>
      <c r="C27" s="25">
        <v>195</v>
      </c>
      <c r="D27" s="50" t="s">
        <v>246</v>
      </c>
      <c r="E27" s="151"/>
      <c r="F27" s="135"/>
      <c r="G27" s="143"/>
      <c r="H27" s="124"/>
      <c r="I27" s="137"/>
      <c r="J27" s="45"/>
    </row>
    <row r="28" spans="1:10" ht="58.3" x14ac:dyDescent="0.4">
      <c r="A28" s="72">
        <f>IF(  AND(ISNUMBER(B28),OR(ISNUMBER(C28),C28="PG")),IF(IF(Capa!$B$4="B",0,Capa!$B$4)&gt;=B28,1,0),"")</f>
        <v>1</v>
      </c>
      <c r="B28" s="26">
        <f t="shared" si="1"/>
        <v>0</v>
      </c>
      <c r="C28" s="25">
        <v>196</v>
      </c>
      <c r="D28" s="50" t="s">
        <v>247</v>
      </c>
      <c r="E28" s="151"/>
      <c r="F28" s="135"/>
      <c r="G28" s="143"/>
      <c r="H28" s="124"/>
      <c r="I28" s="137"/>
      <c r="J28" s="45"/>
    </row>
    <row r="29" spans="1:10" x14ac:dyDescent="0.4">
      <c r="A29" s="72" t="str">
        <f>IF(  AND(ISNUMBER(B29),OR(ISNUMBER(C29),C29="PG")),IF(IF(Capa!$B$4="B",0,Capa!$B$4)&gt;=B29,1,0),"")</f>
        <v/>
      </c>
      <c r="B29" s="26">
        <f t="shared" si="1"/>
        <v>1</v>
      </c>
      <c r="C29" s="25" t="s">
        <v>9</v>
      </c>
      <c r="D29" s="50"/>
      <c r="E29" s="151"/>
      <c r="F29" s="135"/>
      <c r="G29" s="143"/>
      <c r="H29" s="124"/>
      <c r="I29" s="137"/>
      <c r="J29" s="45"/>
    </row>
    <row r="30" spans="1:10" ht="72.900000000000006" customHeight="1" x14ac:dyDescent="0.4">
      <c r="A30" s="72">
        <f>IF(  AND(ISNUMBER(B30),OR(ISNUMBER(C30),C30="PG")),IF(IF(Capa!$B$4="B",0,Capa!$B$4)&gt;=B30,1,0),"")</f>
        <v>0</v>
      </c>
      <c r="B30" s="26">
        <f t="shared" si="1"/>
        <v>1</v>
      </c>
      <c r="C30" s="25">
        <v>197</v>
      </c>
      <c r="D30" s="50" t="s">
        <v>248</v>
      </c>
      <c r="E30" s="151"/>
      <c r="F30" s="135"/>
      <c r="G30" s="143"/>
      <c r="H30" s="124"/>
      <c r="I30" s="137"/>
      <c r="J30" s="45"/>
    </row>
    <row r="31" spans="1:10" ht="7.3" customHeight="1" x14ac:dyDescent="0.4">
      <c r="A31" s="72" t="str">
        <f>IF(  AND(ISNUMBER(B31),OR(ISNUMBER(C31),C31="PG")),IF(IF(Capa!$B$4="B",0,Capa!$B$4)&gt;=B31,1,0),"")</f>
        <v/>
      </c>
      <c r="B31" s="26">
        <f t="shared" si="1"/>
        <v>2</v>
      </c>
      <c r="C31" s="25" t="s">
        <v>12</v>
      </c>
      <c r="D31" s="50"/>
      <c r="E31" s="151"/>
      <c r="F31" s="135"/>
      <c r="G31" s="143"/>
      <c r="H31" s="124"/>
      <c r="I31" s="137"/>
      <c r="J31" s="45"/>
    </row>
    <row r="32" spans="1:10" ht="72.900000000000006" x14ac:dyDescent="0.4">
      <c r="A32" s="72">
        <f>IF(  AND(ISNUMBER(B32),OR(ISNUMBER(C32),C32="PG")),IF(IF(Capa!$B$4="B",0,Capa!$B$4)&gt;=B32,1,0),"")</f>
        <v>0</v>
      </c>
      <c r="B32" s="26">
        <f t="shared" si="1"/>
        <v>2</v>
      </c>
      <c r="C32" s="25">
        <v>198</v>
      </c>
      <c r="D32" s="50" t="s">
        <v>249</v>
      </c>
      <c r="E32" s="151"/>
      <c r="F32" s="135"/>
      <c r="G32" s="143"/>
      <c r="H32" s="124"/>
      <c r="I32" s="137"/>
      <c r="J32" s="45"/>
    </row>
    <row r="33" spans="1:10" ht="58.3" x14ac:dyDescent="0.4">
      <c r="A33" s="72">
        <f>IF(  AND(ISNUMBER(B33),OR(ISNUMBER(C33),C33="PG")),IF(IF(Capa!$B$4="B",0,Capa!$B$4)&gt;=B33,1,0),"")</f>
        <v>0</v>
      </c>
      <c r="B33" s="26">
        <f t="shared" si="1"/>
        <v>2</v>
      </c>
      <c r="C33" s="25">
        <v>199</v>
      </c>
      <c r="D33" s="50" t="s">
        <v>250</v>
      </c>
      <c r="E33" s="151"/>
      <c r="F33" s="135"/>
      <c r="G33" s="143"/>
      <c r="H33" s="124"/>
      <c r="I33" s="137"/>
      <c r="J33" s="45"/>
    </row>
    <row r="34" spans="1:10" ht="29.15" x14ac:dyDescent="0.4">
      <c r="A34" s="72">
        <f>IF(  AND(ISNUMBER(B34),OR(ISNUMBER(C34),C34="PG")),IF(IF(Capa!$B$4="B",0,Capa!$B$4)&gt;=B34,1,0),"")</f>
        <v>0</v>
      </c>
      <c r="B34" s="26">
        <f t="shared" si="1"/>
        <v>2</v>
      </c>
      <c r="C34" s="25">
        <v>200</v>
      </c>
      <c r="D34" s="50" t="s">
        <v>251</v>
      </c>
      <c r="E34" s="151"/>
      <c r="F34" s="135"/>
      <c r="G34" s="143"/>
      <c r="H34" s="124"/>
      <c r="I34" s="137"/>
      <c r="J34" s="45"/>
    </row>
    <row r="35" spans="1:10" ht="29.15" x14ac:dyDescent="0.4">
      <c r="A35" s="72">
        <f>IF(  AND(ISNUMBER(B35),OR(ISNUMBER(C35),C35="PG")),IF(IF(Capa!$B$4="B",0,Capa!$B$4)&gt;=B35,1,0),"")</f>
        <v>0</v>
      </c>
      <c r="B35" s="26">
        <f t="shared" si="1"/>
        <v>2</v>
      </c>
      <c r="C35" s="25">
        <v>201</v>
      </c>
      <c r="D35" s="50" t="s">
        <v>252</v>
      </c>
      <c r="E35" s="151"/>
      <c r="F35" s="135"/>
      <c r="G35" s="143"/>
      <c r="H35" s="124"/>
      <c r="I35" s="137"/>
      <c r="J35" s="45"/>
    </row>
    <row r="36" spans="1:10" ht="29.15" x14ac:dyDescent="0.4">
      <c r="A36" s="72">
        <f>IF(  AND(ISNUMBER(B36),OR(ISNUMBER(C36),C36="PG")),IF(IF(Capa!$B$4="B",0,Capa!$B$4)&gt;=B36,1,0),"")</f>
        <v>0</v>
      </c>
      <c r="B36" s="26">
        <f t="shared" si="1"/>
        <v>2</v>
      </c>
      <c r="C36" s="25">
        <v>202</v>
      </c>
      <c r="D36" s="50" t="s">
        <v>253</v>
      </c>
      <c r="E36" s="151"/>
      <c r="F36" s="135"/>
      <c r="G36" s="143"/>
      <c r="H36" s="124"/>
      <c r="I36" s="137"/>
      <c r="J36" s="45"/>
    </row>
    <row r="37" spans="1:10" x14ac:dyDescent="0.4">
      <c r="A37" s="72" t="str">
        <f>IF(  AND(ISNUMBER(B37),OR(ISNUMBER(C37),C37="PG")),IF(IF(Capa!$B$4="B",0,Capa!$B$4)&gt;=B37,1,0),"")</f>
        <v/>
      </c>
      <c r="B37" s="26">
        <f t="shared" si="1"/>
        <v>3</v>
      </c>
      <c r="C37" s="25" t="s">
        <v>17</v>
      </c>
      <c r="D37" s="50"/>
      <c r="E37" s="151"/>
      <c r="F37" s="135"/>
      <c r="G37" s="143"/>
      <c r="H37" s="124"/>
      <c r="I37" s="137"/>
      <c r="J37" s="45"/>
    </row>
    <row r="38" spans="1:10" ht="58.3" x14ac:dyDescent="0.4">
      <c r="A38" s="72">
        <f>IF(  AND(ISNUMBER(B38),OR(ISNUMBER(C38),C38="PG")),IF(IF(Capa!$B$4="B",0,Capa!$B$4)&gt;=B38,1,0),"")</f>
        <v>0</v>
      </c>
      <c r="B38" s="26">
        <f t="shared" si="1"/>
        <v>3</v>
      </c>
      <c r="C38" s="25">
        <v>203</v>
      </c>
      <c r="D38" s="50" t="s">
        <v>254</v>
      </c>
      <c r="E38" s="151"/>
      <c r="F38" s="135"/>
      <c r="G38" s="143"/>
      <c r="H38" s="124"/>
      <c r="I38" s="137"/>
      <c r="J38" s="45"/>
    </row>
    <row r="39" spans="1:10" ht="43.75" x14ac:dyDescent="0.4">
      <c r="A39" s="72">
        <f>IF(  AND(ISNUMBER(B39),OR(ISNUMBER(C39),C39="PG")),IF(IF(Capa!$B$4="B",0,Capa!$B$4)&gt;=B39,1,0),"")</f>
        <v>0</v>
      </c>
      <c r="B39" s="26">
        <f t="shared" si="1"/>
        <v>3</v>
      </c>
      <c r="C39" s="25">
        <v>204</v>
      </c>
      <c r="D39" s="50" t="s">
        <v>255</v>
      </c>
      <c r="E39" s="151"/>
      <c r="F39" s="135"/>
      <c r="G39" s="143"/>
      <c r="H39" s="124"/>
      <c r="I39" s="137"/>
      <c r="J39" s="45"/>
    </row>
    <row r="40" spans="1:10" ht="58.3" x14ac:dyDescent="0.4">
      <c r="A40" s="72">
        <f>IF(  AND(ISNUMBER(B40),OR(ISNUMBER(C40),C40="PG")),IF(IF(Capa!$B$4="B",0,Capa!$B$4)&gt;=B40,1,0),"")</f>
        <v>0</v>
      </c>
      <c r="B40" s="26">
        <f t="shared" si="1"/>
        <v>3</v>
      </c>
      <c r="C40" s="25">
        <v>205</v>
      </c>
      <c r="D40" s="50" t="s">
        <v>256</v>
      </c>
      <c r="E40" s="151"/>
      <c r="F40" s="135"/>
      <c r="G40" s="143"/>
      <c r="H40" s="124"/>
      <c r="I40" s="137"/>
      <c r="J40" s="45"/>
    </row>
    <row r="41" spans="1:10" ht="43.75" x14ac:dyDescent="0.4">
      <c r="A41" s="72">
        <f>IF(  AND(ISNUMBER(B41),OR(ISNUMBER(C41),C41="PG")),IF(IF(Capa!$B$4="B",0,Capa!$B$4)&gt;=B41,1,0),"")</f>
        <v>0</v>
      </c>
      <c r="B41" s="26">
        <f t="shared" si="1"/>
        <v>3</v>
      </c>
      <c r="C41" s="25">
        <v>206</v>
      </c>
      <c r="D41" s="50" t="s">
        <v>257</v>
      </c>
      <c r="E41" s="151"/>
      <c r="F41" s="135"/>
      <c r="G41" s="143"/>
      <c r="H41" s="124"/>
      <c r="I41" s="137"/>
      <c r="J41" s="45"/>
    </row>
    <row r="42" spans="1:10" ht="9.9" customHeight="1" x14ac:dyDescent="0.4">
      <c r="A42" s="72" t="str">
        <f>IF(  AND(ISNUMBER(B42),OR(ISNUMBER(C42),C42="PG")),IF(IF(Capa!$B$4="B",0,Capa!$B$4)&gt;=B42,1,0),"")</f>
        <v/>
      </c>
      <c r="B42" s="80" t="str">
        <f t="shared" si="1"/>
        <v/>
      </c>
      <c r="C42" s="81"/>
      <c r="D42" s="41"/>
      <c r="E42" s="118"/>
      <c r="F42" s="55"/>
      <c r="G42" s="145"/>
      <c r="H42" s="122"/>
      <c r="I42" s="137"/>
      <c r="J42" s="34"/>
    </row>
    <row r="43" spans="1:10" ht="14.6" x14ac:dyDescent="0.4">
      <c r="A43" s="72" t="str">
        <f>IF(  AND(ISNUMBER(B43),OR(ISNUMBER(C43),C43="PG")),IF(IF(Capa!$B$4="B",0,Capa!$B$4)&gt;=B43,1,0),"")</f>
        <v/>
      </c>
      <c r="B43" s="63" t="str">
        <f t="shared" si="1"/>
        <v/>
      </c>
      <c r="C43" s="75"/>
      <c r="D43" s="78" t="s">
        <v>258</v>
      </c>
      <c r="E43" s="160">
        <f>IF(COUNTIFS($A44:$A77,"&gt;0",$C44:$C77,"&lt;&gt;PG")&gt;0,(COUNTIFS($A44:$A77,"&gt;0",$C44:$C77,"&lt;&gt;PG",E44:E77,"=S")+COUNTIFS($A44:$A77,"&gt;0",$C44:$C77,"&lt;&gt;PG",E44:E77,"=N",F44:F77,"*"))/COUNTIFS($A44:$A77,"&gt;0",$C44:$C77,"&lt;&gt;PG"),0)</f>
        <v>0</v>
      </c>
      <c r="F43" s="65"/>
      <c r="G43" s="144"/>
      <c r="H43" s="160">
        <f>IF(COUNTIFS($A44:$A77,"&gt;0",$C44:$C77,"&lt;&gt;PG")&gt;0,(COUNTIFS($A44:$A77,"&gt;0",$C44:$C77,"&lt;&gt;PG",E44:E77,"=S")+COUNTIFS($A44:$A77,"&gt;0",$C44:$C77,"&lt;&gt;PG",E44:E77,"=N",F44:F77,"*",H44:H77,"=S"))/COUNTIFS($A44:$A77,"&gt;0",$C44:$C77,"&lt;&gt;PG"),0)</f>
        <v>0</v>
      </c>
      <c r="I43" s="144"/>
      <c r="J43" s="79"/>
    </row>
    <row r="44" spans="1:10" ht="7.75" customHeight="1" x14ac:dyDescent="0.4">
      <c r="A44" s="72" t="str">
        <f>IF(  AND(ISNUMBER(B44),OR(ISNUMBER(C44),C44="PG")),IF(IF(Capa!$B$4="B",0,Capa!$B$4)&gt;=B44,1,0),"")</f>
        <v/>
      </c>
      <c r="B44" s="86" t="str">
        <f t="shared" si="1"/>
        <v/>
      </c>
      <c r="C44" s="87"/>
      <c r="D44" s="62"/>
      <c r="E44" s="120"/>
      <c r="F44" s="30"/>
      <c r="G44" s="145"/>
      <c r="H44" s="120"/>
      <c r="I44" s="137"/>
      <c r="J44" s="52"/>
    </row>
    <row r="45" spans="1:10" x14ac:dyDescent="0.4">
      <c r="A45" s="72" t="str">
        <f>IF(  AND(ISNUMBER(B45),OR(ISNUMBER(C45),C45="PG")),IF(IF(Capa!$B$4="B",0,Capa!$B$4)&gt;=B45,1,0),"")</f>
        <v/>
      </c>
      <c r="B45" s="63" t="str">
        <f t="shared" si="1"/>
        <v/>
      </c>
      <c r="C45" s="75"/>
      <c r="D45" s="78" t="s">
        <v>259</v>
      </c>
      <c r="E45" s="110"/>
      <c r="F45" s="65"/>
      <c r="G45" s="144"/>
      <c r="H45" s="110"/>
      <c r="I45" s="144"/>
      <c r="J45" s="79"/>
    </row>
    <row r="46" spans="1:10" ht="9" customHeight="1" x14ac:dyDescent="0.4">
      <c r="A46" s="72" t="str">
        <f>IF(  AND(ISNUMBER(B46),OR(ISNUMBER(C46),C46="PG")),IF(IF(Capa!$B$4="B",0,Capa!$B$4)&gt;=B46,1,0),"")</f>
        <v/>
      </c>
      <c r="B46" s="82">
        <f t="shared" si="1"/>
        <v>0</v>
      </c>
      <c r="C46" s="83" t="s">
        <v>4</v>
      </c>
      <c r="D46" s="42"/>
      <c r="E46" s="119"/>
      <c r="F46" s="43"/>
      <c r="G46" s="145"/>
      <c r="H46" s="119"/>
      <c r="I46" s="137"/>
      <c r="J46" s="44"/>
    </row>
    <row r="47" spans="1:10" ht="51.9" x14ac:dyDescent="0.4">
      <c r="A47" s="72">
        <f>IF(  AND(ISNUMBER(B47),OR(ISNUMBER(C47),C47="PG")),IF(IF(Capa!$B$4="B",0,Capa!$B$4)&gt;=B47,1,0),"")</f>
        <v>1</v>
      </c>
      <c r="B47" s="26">
        <f t="shared" si="1"/>
        <v>0</v>
      </c>
      <c r="C47" s="25" t="s">
        <v>791</v>
      </c>
      <c r="D47" s="58" t="s">
        <v>260</v>
      </c>
      <c r="E47" s="151"/>
      <c r="F47" s="135"/>
      <c r="G47" s="143"/>
      <c r="H47" s="124"/>
      <c r="I47" s="137"/>
      <c r="J47" s="45"/>
    </row>
    <row r="48" spans="1:10" x14ac:dyDescent="0.4">
      <c r="A48" s="72">
        <f>IF(  AND(ISNUMBER(B48),OR(ISNUMBER(C48),C48="PG")),IF(IF(Capa!$B$4="B",0,Capa!$B$4)&gt;=B48,1,0),"")</f>
        <v>1</v>
      </c>
      <c r="B48" s="26">
        <f t="shared" si="1"/>
        <v>0</v>
      </c>
      <c r="C48" s="25">
        <v>207</v>
      </c>
      <c r="D48" s="50" t="s">
        <v>261</v>
      </c>
      <c r="E48" s="151"/>
      <c r="F48" s="135"/>
      <c r="G48" s="143"/>
      <c r="H48" s="124"/>
      <c r="I48" s="137"/>
      <c r="J48" s="45"/>
    </row>
    <row r="49" spans="1:10" ht="29.15" x14ac:dyDescent="0.4">
      <c r="A49" s="72">
        <f>IF(  AND(ISNUMBER(B49),OR(ISNUMBER(C49),C49="PG")),IF(IF(Capa!$B$4="B",0,Capa!$B$4)&gt;=B49,1,0),"")</f>
        <v>1</v>
      </c>
      <c r="B49" s="26">
        <f t="shared" si="1"/>
        <v>0</v>
      </c>
      <c r="C49" s="25">
        <v>208</v>
      </c>
      <c r="D49" s="50" t="s">
        <v>262</v>
      </c>
      <c r="E49" s="151"/>
      <c r="F49" s="135"/>
      <c r="G49" s="143"/>
      <c r="H49" s="124"/>
      <c r="I49" s="137"/>
      <c r="J49" s="45"/>
    </row>
    <row r="50" spans="1:10" x14ac:dyDescent="0.4">
      <c r="A50" s="72" t="str">
        <f>IF(  AND(ISNUMBER(B50),OR(ISNUMBER(C50),C50="PG")),IF(IF(Capa!$B$4="B",0,Capa!$B$4)&gt;=B50,1,0),"")</f>
        <v/>
      </c>
      <c r="B50" s="26">
        <f t="shared" si="1"/>
        <v>1</v>
      </c>
      <c r="C50" s="25" t="s">
        <v>9</v>
      </c>
      <c r="D50" s="50"/>
      <c r="E50" s="151"/>
      <c r="F50" s="135"/>
      <c r="G50" s="143"/>
      <c r="H50" s="124"/>
      <c r="I50" s="137"/>
      <c r="J50" s="45"/>
    </row>
    <row r="51" spans="1:10" ht="29.15" x14ac:dyDescent="0.4">
      <c r="A51" s="72">
        <f>IF(  AND(ISNUMBER(B51),OR(ISNUMBER(C51),C51="PG")),IF(IF(Capa!$B$4="B",0,Capa!$B$4)&gt;=B51,1,0),"")</f>
        <v>0</v>
      </c>
      <c r="B51" s="26">
        <f t="shared" si="1"/>
        <v>1</v>
      </c>
      <c r="C51" s="25">
        <v>209</v>
      </c>
      <c r="D51" s="50" t="s">
        <v>263</v>
      </c>
      <c r="E51" s="151"/>
      <c r="F51" s="135"/>
      <c r="G51" s="143"/>
      <c r="H51" s="124"/>
      <c r="I51" s="137"/>
      <c r="J51" s="45"/>
    </row>
    <row r="52" spans="1:10" x14ac:dyDescent="0.4">
      <c r="A52" s="72" t="str">
        <f>IF(  AND(ISNUMBER(B52),OR(ISNUMBER(C52),C52="PG")),IF(IF(Capa!$B$4="B",0,Capa!$B$4)&gt;=B52,1,0),"")</f>
        <v/>
      </c>
      <c r="B52" s="26">
        <f t="shared" si="1"/>
        <v>2</v>
      </c>
      <c r="C52" s="25" t="s">
        <v>12</v>
      </c>
      <c r="D52" s="50"/>
      <c r="E52" s="151"/>
      <c r="F52" s="135"/>
      <c r="G52" s="143"/>
      <c r="H52" s="124"/>
      <c r="I52" s="137"/>
      <c r="J52" s="45"/>
    </row>
    <row r="53" spans="1:10" ht="43.75" x14ac:dyDescent="0.4">
      <c r="A53" s="72">
        <f>IF(  AND(ISNUMBER(B53),OR(ISNUMBER(C53),C53="PG")),IF(IF(Capa!$B$4="B",0,Capa!$B$4)&gt;=B53,1,0),"")</f>
        <v>0</v>
      </c>
      <c r="B53" s="26">
        <f t="shared" si="1"/>
        <v>2</v>
      </c>
      <c r="C53" s="25">
        <v>210</v>
      </c>
      <c r="D53" s="50" t="s">
        <v>264</v>
      </c>
      <c r="E53" s="151"/>
      <c r="F53" s="135"/>
      <c r="G53" s="143"/>
      <c r="H53" s="124"/>
      <c r="I53" s="137"/>
      <c r="J53" s="45"/>
    </row>
    <row r="54" spans="1:10" ht="43.75" x14ac:dyDescent="0.4">
      <c r="A54" s="72">
        <f>IF(  AND(ISNUMBER(B54),OR(ISNUMBER(C54),C54="PG")),IF(IF(Capa!$B$4="B",0,Capa!$B$4)&gt;=B54,1,0),"")</f>
        <v>0</v>
      </c>
      <c r="B54" s="26">
        <f t="shared" si="1"/>
        <v>2</v>
      </c>
      <c r="C54" s="25">
        <v>211</v>
      </c>
      <c r="D54" s="50" t="s">
        <v>265</v>
      </c>
      <c r="E54" s="151"/>
      <c r="F54" s="135"/>
      <c r="G54" s="143"/>
      <c r="H54" s="124"/>
      <c r="I54" s="137"/>
      <c r="J54" s="45"/>
    </row>
    <row r="55" spans="1:10" x14ac:dyDescent="0.4">
      <c r="A55" s="72" t="str">
        <f>IF(  AND(ISNUMBER(B55),OR(ISNUMBER(C55),C55="PG")),IF(IF(Capa!$B$4="B",0,Capa!$B$4)&gt;=B55,1,0),"")</f>
        <v/>
      </c>
      <c r="B55" s="26">
        <f t="shared" si="1"/>
        <v>3</v>
      </c>
      <c r="C55" s="25" t="s">
        <v>17</v>
      </c>
      <c r="D55" s="50"/>
      <c r="E55" s="151"/>
      <c r="F55" s="135"/>
      <c r="G55" s="143"/>
      <c r="H55" s="124"/>
      <c r="I55" s="137"/>
      <c r="J55" s="45"/>
    </row>
    <row r="56" spans="1:10" ht="43.75" x14ac:dyDescent="0.4">
      <c r="A56" s="72">
        <f>IF(  AND(ISNUMBER(B56),OR(ISNUMBER(C56),C56="PG")),IF(IF(Capa!$B$4="B",0,Capa!$B$4)&gt;=B56,1,0),"")</f>
        <v>0</v>
      </c>
      <c r="B56" s="26">
        <f t="shared" si="1"/>
        <v>3</v>
      </c>
      <c r="C56" s="25">
        <v>212</v>
      </c>
      <c r="D56" s="50" t="s">
        <v>266</v>
      </c>
      <c r="E56" s="151"/>
      <c r="F56" s="135"/>
      <c r="G56" s="143"/>
      <c r="H56" s="124"/>
      <c r="I56" s="137"/>
      <c r="J56" s="45"/>
    </row>
    <row r="57" spans="1:10" ht="29.15" x14ac:dyDescent="0.4">
      <c r="A57" s="72">
        <f>IF(  AND(ISNUMBER(B57),OR(ISNUMBER(C57),C57="PG")),IF(IF(Capa!$B$4="B",0,Capa!$B$4)&gt;=B57,1,0),"")</f>
        <v>0</v>
      </c>
      <c r="B57" s="26">
        <f t="shared" si="1"/>
        <v>3</v>
      </c>
      <c r="C57" s="25">
        <v>213</v>
      </c>
      <c r="D57" s="50" t="s">
        <v>267</v>
      </c>
      <c r="E57" s="151"/>
      <c r="F57" s="135"/>
      <c r="G57" s="143"/>
      <c r="H57" s="124"/>
      <c r="I57" s="137"/>
      <c r="J57" s="45"/>
    </row>
    <row r="58" spans="1:10" ht="72.900000000000006" x14ac:dyDescent="0.4">
      <c r="A58" s="72">
        <f>IF(  AND(ISNUMBER(B58),OR(ISNUMBER(C58),C58="PG")),IF(IF(Capa!$B$4="B",0,Capa!$B$4)&gt;=B58,1,0),"")</f>
        <v>0</v>
      </c>
      <c r="B58" s="26">
        <f t="shared" si="1"/>
        <v>3</v>
      </c>
      <c r="C58" s="25">
        <v>214</v>
      </c>
      <c r="D58" s="50" t="s">
        <v>268</v>
      </c>
      <c r="E58" s="151"/>
      <c r="F58" s="135"/>
      <c r="G58" s="143"/>
      <c r="H58" s="124"/>
      <c r="I58" s="137"/>
      <c r="J58" s="45"/>
    </row>
    <row r="59" spans="1:10" ht="29.15" x14ac:dyDescent="0.4">
      <c r="A59" s="72">
        <f>IF(  AND(ISNUMBER(B59),OR(ISNUMBER(C59),C59="PG")),IF(IF(Capa!$B$4="B",0,Capa!$B$4)&gt;=B59,1,0),"")</f>
        <v>0</v>
      </c>
      <c r="B59" s="26">
        <f t="shared" si="1"/>
        <v>3</v>
      </c>
      <c r="C59" s="25">
        <v>215</v>
      </c>
      <c r="D59" s="50" t="s">
        <v>269</v>
      </c>
      <c r="E59" s="151"/>
      <c r="F59" s="135"/>
      <c r="G59" s="143"/>
      <c r="H59" s="124"/>
      <c r="I59" s="137"/>
      <c r="J59" s="45"/>
    </row>
    <row r="60" spans="1:10" ht="29.15" x14ac:dyDescent="0.4">
      <c r="A60" s="72">
        <f>IF(  AND(ISNUMBER(B60),OR(ISNUMBER(C60),C60="PG")),IF(IF(Capa!$B$4="B",0,Capa!$B$4)&gt;=B60,1,0),"")</f>
        <v>0</v>
      </c>
      <c r="B60" s="26">
        <f t="shared" si="1"/>
        <v>3</v>
      </c>
      <c r="C60" s="25">
        <v>216</v>
      </c>
      <c r="D60" s="50" t="s">
        <v>270</v>
      </c>
      <c r="E60" s="151"/>
      <c r="F60" s="135"/>
      <c r="G60" s="143"/>
      <c r="H60" s="124"/>
      <c r="I60" s="137"/>
      <c r="J60" s="45"/>
    </row>
    <row r="61" spans="1:10" ht="9.9" customHeight="1" x14ac:dyDescent="0.4">
      <c r="A61" s="72" t="str">
        <f>IF(  AND(ISNUMBER(B61),OR(ISNUMBER(C61),C61="PG")),IF(IF(Capa!$B$4="B",0,Capa!$B$4)&gt;=B61,1,0),"")</f>
        <v/>
      </c>
      <c r="B61" s="80" t="str">
        <f t="shared" si="1"/>
        <v/>
      </c>
      <c r="C61" s="81"/>
      <c r="D61" s="41"/>
      <c r="E61" s="118"/>
      <c r="F61" s="55"/>
      <c r="G61" s="145"/>
      <c r="H61" s="122"/>
      <c r="I61" s="137"/>
      <c r="J61" s="34"/>
    </row>
    <row r="62" spans="1:10" x14ac:dyDescent="0.4">
      <c r="A62" s="72" t="str">
        <f>IF(  AND(ISNUMBER(B62),OR(ISNUMBER(C62),C62="PG")),IF(IF(Capa!$B$4="B",0,Capa!$B$4)&gt;=B62,1,0),"")</f>
        <v/>
      </c>
      <c r="B62" s="73" t="str">
        <f t="shared" si="1"/>
        <v/>
      </c>
      <c r="C62" s="75"/>
      <c r="D62" s="78" t="s">
        <v>271</v>
      </c>
      <c r="E62" s="110"/>
      <c r="F62" s="65"/>
      <c r="G62" s="144"/>
      <c r="H62" s="110"/>
      <c r="I62" s="144"/>
      <c r="J62" s="79"/>
    </row>
    <row r="63" spans="1:10" ht="11.6" customHeight="1" x14ac:dyDescent="0.4">
      <c r="A63" s="72" t="str">
        <f>IF(  AND(ISNUMBER(B63),OR(ISNUMBER(C63),C63="PG")),IF(IF(Capa!$B$4="B",0,Capa!$B$4)&gt;=B63,1,0),"")</f>
        <v/>
      </c>
      <c r="B63" s="82">
        <f t="shared" si="1"/>
        <v>0</v>
      </c>
      <c r="C63" s="83" t="s">
        <v>4</v>
      </c>
      <c r="D63" s="42"/>
      <c r="E63" s="119"/>
      <c r="F63" s="43"/>
      <c r="G63" s="145"/>
      <c r="H63" s="122"/>
      <c r="I63" s="137"/>
      <c r="J63" s="44"/>
    </row>
    <row r="64" spans="1:10" ht="39" x14ac:dyDescent="0.4">
      <c r="A64" s="72">
        <f>IF(  AND(ISNUMBER(B64),OR(ISNUMBER(C64),C64="PG")),IF(IF(Capa!$B$4="B",0,Capa!$B$4)&gt;=B64,1,0),"")</f>
        <v>1</v>
      </c>
      <c r="B64" s="26">
        <f t="shared" si="1"/>
        <v>0</v>
      </c>
      <c r="C64" s="25" t="s">
        <v>791</v>
      </c>
      <c r="D64" s="58" t="s">
        <v>272</v>
      </c>
      <c r="E64" s="151"/>
      <c r="F64" s="135"/>
      <c r="G64" s="143"/>
      <c r="H64" s="124"/>
      <c r="I64" s="137"/>
      <c r="J64" s="45"/>
    </row>
    <row r="65" spans="1:29" ht="43.75" x14ac:dyDescent="0.4">
      <c r="A65" s="72">
        <f>IF(  AND(ISNUMBER(B65),OR(ISNUMBER(C65),C65="PG")),IF(IF(Capa!$B$4="B",0,Capa!$B$4)&gt;=B65,1,0),"")</f>
        <v>1</v>
      </c>
      <c r="B65" s="26">
        <f t="shared" si="1"/>
        <v>0</v>
      </c>
      <c r="C65" s="25">
        <v>217</v>
      </c>
      <c r="D65" s="50" t="s">
        <v>273</v>
      </c>
      <c r="E65" s="171"/>
      <c r="F65" s="135"/>
      <c r="G65" s="143"/>
      <c r="H65" s="124"/>
      <c r="I65" s="137"/>
      <c r="J65" s="45"/>
    </row>
    <row r="66" spans="1:29" ht="43.75" x14ac:dyDescent="0.4">
      <c r="A66" s="72">
        <f>IF(  AND(ISNUMBER(B66),OR(ISNUMBER(C66),C66="PG")),IF(IF(Capa!$B$4="B",0,Capa!$B$4)&gt;=B66,1,0),"")</f>
        <v>1</v>
      </c>
      <c r="B66" s="26">
        <f t="shared" si="1"/>
        <v>0</v>
      </c>
      <c r="C66" s="25">
        <v>218</v>
      </c>
      <c r="D66" s="50" t="s">
        <v>274</v>
      </c>
      <c r="E66" s="171"/>
      <c r="F66" s="135"/>
      <c r="G66" s="143"/>
      <c r="H66" s="124"/>
      <c r="I66" s="137"/>
      <c r="J66" s="45"/>
    </row>
    <row r="67" spans="1:29" ht="29.15" x14ac:dyDescent="0.4">
      <c r="A67" s="72">
        <f>IF(  AND(ISNUMBER(B67),OR(ISNUMBER(C67),C67="PG")),IF(IF(Capa!$B$4="B",0,Capa!$B$4)&gt;=B67,1,0),"")</f>
        <v>1</v>
      </c>
      <c r="B67" s="26">
        <f t="shared" si="1"/>
        <v>0</v>
      </c>
      <c r="C67" s="25">
        <v>219</v>
      </c>
      <c r="D67" s="50" t="s">
        <v>275</v>
      </c>
      <c r="E67" s="171"/>
      <c r="F67" s="135"/>
      <c r="G67" s="143"/>
      <c r="H67" s="124"/>
      <c r="I67" s="137"/>
      <c r="J67" s="45"/>
    </row>
    <row r="68" spans="1:29" x14ac:dyDescent="0.4">
      <c r="A68" s="72" t="str">
        <f>IF(  AND(ISNUMBER(B68),OR(ISNUMBER(C68),C68="PG")),IF(IF(Capa!$B$4="B",0,Capa!$B$4)&gt;=B68,1,0),"")</f>
        <v/>
      </c>
      <c r="B68" s="26">
        <f t="shared" si="1"/>
        <v>1</v>
      </c>
      <c r="C68" s="25" t="s">
        <v>9</v>
      </c>
      <c r="D68" s="50"/>
      <c r="E68" s="171"/>
      <c r="F68" s="135"/>
      <c r="G68" s="143"/>
      <c r="H68" s="124"/>
      <c r="I68" s="137"/>
      <c r="J68" s="45"/>
    </row>
    <row r="69" spans="1:29" ht="29.15" x14ac:dyDescent="0.4">
      <c r="A69" s="72">
        <f>IF(  AND(ISNUMBER(B69),OR(ISNUMBER(C69),C69="PG")),IF(IF(Capa!$B$4="B",0,Capa!$B$4)&gt;=B69,1,0),"")</f>
        <v>0</v>
      </c>
      <c r="B69" s="26">
        <f t="shared" si="1"/>
        <v>1</v>
      </c>
      <c r="C69" s="25">
        <v>220</v>
      </c>
      <c r="D69" s="50" t="s">
        <v>276</v>
      </c>
      <c r="E69" s="171"/>
      <c r="F69" s="135"/>
      <c r="G69" s="143"/>
      <c r="H69" s="124"/>
      <c r="I69" s="137"/>
      <c r="J69" s="45"/>
    </row>
    <row r="70" spans="1:29" ht="43.75" x14ac:dyDescent="0.4">
      <c r="A70" s="72">
        <f>IF(  AND(ISNUMBER(B70),OR(ISNUMBER(C70),C70="PG")),IF(IF(Capa!$B$4="B",0,Capa!$B$4)&gt;=B70,1,0),"")</f>
        <v>0</v>
      </c>
      <c r="B70" s="26">
        <f t="shared" si="1"/>
        <v>1</v>
      </c>
      <c r="C70" s="25">
        <v>221</v>
      </c>
      <c r="D70" s="50" t="s">
        <v>277</v>
      </c>
      <c r="E70" s="171"/>
      <c r="F70" s="135"/>
      <c r="G70" s="143"/>
      <c r="H70" s="124"/>
      <c r="I70" s="137"/>
      <c r="J70" s="45"/>
    </row>
    <row r="71" spans="1:29" x14ac:dyDescent="0.4">
      <c r="A71" s="72" t="str">
        <f>IF(  AND(ISNUMBER(B71),OR(ISNUMBER(C71),C71="PG")),IF(IF(Capa!$B$4="B",0,Capa!$B$4)&gt;=B71,1,0),"")</f>
        <v/>
      </c>
      <c r="B71" s="26">
        <f t="shared" si="1"/>
        <v>2</v>
      </c>
      <c r="C71" s="25" t="s">
        <v>12</v>
      </c>
      <c r="D71" s="50"/>
      <c r="E71" s="171"/>
      <c r="F71" s="135"/>
      <c r="G71" s="143"/>
      <c r="H71" s="124"/>
      <c r="I71" s="137"/>
      <c r="J71" s="45"/>
    </row>
    <row r="72" spans="1:29" ht="29.15" x14ac:dyDescent="0.4">
      <c r="A72" s="72">
        <f>IF(  AND(ISNUMBER(B72),OR(ISNUMBER(C72),C72="PG")),IF(IF(Capa!$B$4="B",0,Capa!$B$4)&gt;=B72,1,0),"")</f>
        <v>0</v>
      </c>
      <c r="B72" s="26">
        <f t="shared" si="1"/>
        <v>2</v>
      </c>
      <c r="C72" s="25">
        <v>222</v>
      </c>
      <c r="D72" s="50" t="s">
        <v>278</v>
      </c>
      <c r="E72" s="171"/>
      <c r="F72" s="135"/>
      <c r="G72" s="143"/>
      <c r="H72" s="124"/>
      <c r="I72" s="137"/>
      <c r="J72" s="45"/>
    </row>
    <row r="73" spans="1:29" ht="43.75" x14ac:dyDescent="0.4">
      <c r="A73" s="72">
        <f>IF(  AND(ISNUMBER(B73),OR(ISNUMBER(C73),C73="PG")),IF(IF(Capa!$B$4="B",0,Capa!$B$4)&gt;=B73,1,0),"")</f>
        <v>0</v>
      </c>
      <c r="B73" s="26">
        <f t="shared" si="1"/>
        <v>2</v>
      </c>
      <c r="C73" s="25">
        <v>223</v>
      </c>
      <c r="D73" s="50" t="s">
        <v>279</v>
      </c>
      <c r="E73" s="171"/>
      <c r="F73" s="135"/>
      <c r="G73" s="143"/>
      <c r="H73" s="124"/>
      <c r="I73" s="137"/>
      <c r="J73" s="45"/>
    </row>
    <row r="74" spans="1:29" x14ac:dyDescent="0.4">
      <c r="A74" s="72" t="str">
        <f>IF(  AND(ISNUMBER(B74),OR(ISNUMBER(C74),C74="PG")),IF(IF(Capa!$B$4="B",0,Capa!$B$4)&gt;=B74,1,0),"")</f>
        <v/>
      </c>
      <c r="B74" s="26">
        <f t="shared" si="1"/>
        <v>3</v>
      </c>
      <c r="C74" s="25" t="s">
        <v>17</v>
      </c>
      <c r="D74" s="50"/>
      <c r="E74" s="171"/>
      <c r="F74" s="135"/>
      <c r="G74" s="143"/>
      <c r="H74" s="124"/>
      <c r="I74" s="137"/>
      <c r="J74" s="45"/>
    </row>
    <row r="75" spans="1:29" ht="43.75" x14ac:dyDescent="0.4">
      <c r="A75" s="72">
        <f>IF(  AND(ISNUMBER(B75),OR(ISNUMBER(C75),C75="PG")),IF(IF(Capa!$B$4="B",0,Capa!$B$4)&gt;=B75,1,0),"")</f>
        <v>0</v>
      </c>
      <c r="B75" s="26">
        <f t="shared" si="1"/>
        <v>3</v>
      </c>
      <c r="C75" s="25">
        <v>224</v>
      </c>
      <c r="D75" s="50" t="s">
        <v>280</v>
      </c>
      <c r="E75" s="171"/>
      <c r="F75" s="135"/>
      <c r="G75" s="143"/>
      <c r="H75" s="124"/>
      <c r="I75" s="137"/>
      <c r="J75" s="45"/>
    </row>
    <row r="76" spans="1:29" ht="58.3" x14ac:dyDescent="0.4">
      <c r="A76" s="72">
        <f>IF(  AND(ISNUMBER(B76),OR(ISNUMBER(C76),C76="PG")),IF(IF(Capa!$B$4="B",0,Capa!$B$4)&gt;=B76,1,0),"")</f>
        <v>0</v>
      </c>
      <c r="B76" s="26">
        <f t="shared" si="1"/>
        <v>3</v>
      </c>
      <c r="C76" s="25">
        <v>225</v>
      </c>
      <c r="D76" s="50" t="s">
        <v>281</v>
      </c>
      <c r="E76" s="171"/>
      <c r="F76" s="135"/>
      <c r="G76" s="143"/>
      <c r="H76" s="124"/>
      <c r="I76" s="137"/>
      <c r="J76" s="45"/>
    </row>
    <row r="77" spans="1:29" ht="43.75" x14ac:dyDescent="0.4">
      <c r="A77" s="72">
        <f>IF(  AND(ISNUMBER(B77),OR(ISNUMBER(C77),C77="PG")),IF(IF(Capa!$B$4="B",0,Capa!$B$4)&gt;=B77,1,0),"")</f>
        <v>0</v>
      </c>
      <c r="B77" s="80">
        <f t="shared" si="1"/>
        <v>3</v>
      </c>
      <c r="C77" s="81">
        <v>226</v>
      </c>
      <c r="D77" s="162" t="s">
        <v>282</v>
      </c>
      <c r="E77" s="172"/>
      <c r="F77" s="163"/>
      <c r="G77" s="143"/>
      <c r="H77" s="164"/>
      <c r="I77" s="137"/>
      <c r="J77" s="165"/>
    </row>
    <row r="78" spans="1:29" s="107" customFormat="1" x14ac:dyDescent="0.4">
      <c r="A78" s="27"/>
      <c r="B78" s="26"/>
      <c r="C78" s="24"/>
      <c r="D78" s="11"/>
      <c r="E78" s="125"/>
      <c r="F78" s="12"/>
      <c r="G78" s="173"/>
      <c r="H78" s="125"/>
      <c r="I78" s="174"/>
      <c r="J78" s="33"/>
      <c r="K78" s="200"/>
      <c r="L78" s="200"/>
      <c r="M78" s="200"/>
      <c r="N78" s="200"/>
      <c r="O78" s="200"/>
      <c r="P78" s="200"/>
      <c r="Q78" s="200"/>
      <c r="R78" s="200"/>
      <c r="S78" s="200"/>
      <c r="T78" s="200"/>
      <c r="U78" s="200"/>
      <c r="V78" s="200"/>
      <c r="W78" s="200"/>
      <c r="X78" s="200"/>
      <c r="Y78" s="200"/>
      <c r="Z78" s="200"/>
      <c r="AA78" s="200"/>
      <c r="AB78" s="200"/>
      <c r="AC78" s="200"/>
    </row>
    <row r="79" spans="1:29" s="200" customFormat="1" x14ac:dyDescent="0.4">
      <c r="A79" s="204"/>
      <c r="B79" s="205"/>
      <c r="C79" s="206"/>
      <c r="D79" s="207"/>
      <c r="E79" s="208"/>
      <c r="F79" s="209"/>
      <c r="G79" s="209"/>
      <c r="H79" s="208"/>
      <c r="I79" s="210"/>
      <c r="J79" s="211"/>
    </row>
    <row r="80" spans="1:29" s="200" customFormat="1" x14ac:dyDescent="0.4">
      <c r="A80" s="204"/>
      <c r="B80" s="205"/>
      <c r="C80" s="206"/>
      <c r="D80" s="207"/>
      <c r="E80" s="208"/>
      <c r="F80" s="209"/>
      <c r="G80" s="209"/>
      <c r="H80" s="208"/>
      <c r="I80" s="210"/>
      <c r="J80" s="211"/>
    </row>
    <row r="81" spans="1:10" s="200" customFormat="1" x14ac:dyDescent="0.4">
      <c r="A81" s="204"/>
      <c r="B81" s="205"/>
      <c r="C81" s="206"/>
      <c r="D81" s="207"/>
      <c r="E81" s="208"/>
      <c r="F81" s="209"/>
      <c r="G81" s="209"/>
      <c r="H81" s="208"/>
      <c r="I81" s="210"/>
      <c r="J81" s="211"/>
    </row>
    <row r="82" spans="1:10" s="200" customFormat="1" x14ac:dyDescent="0.4">
      <c r="A82" s="204"/>
      <c r="B82" s="205"/>
      <c r="C82" s="206"/>
      <c r="D82" s="207"/>
      <c r="E82" s="208"/>
      <c r="F82" s="209"/>
      <c r="G82" s="209"/>
      <c r="H82" s="208"/>
      <c r="I82" s="210"/>
      <c r="J82" s="211"/>
    </row>
    <row r="83" spans="1:10" s="200" customFormat="1" x14ac:dyDescent="0.4">
      <c r="A83" s="204"/>
      <c r="B83" s="205"/>
      <c r="C83" s="206"/>
      <c r="D83" s="207"/>
      <c r="E83" s="208"/>
      <c r="F83" s="209"/>
      <c r="G83" s="209"/>
      <c r="H83" s="208"/>
      <c r="I83" s="210"/>
      <c r="J83" s="211"/>
    </row>
    <row r="84" spans="1:10" s="200" customFormat="1" x14ac:dyDescent="0.4">
      <c r="A84" s="204"/>
      <c r="B84" s="205"/>
      <c r="C84" s="206"/>
      <c r="D84" s="207"/>
      <c r="E84" s="208"/>
      <c r="F84" s="209"/>
      <c r="G84" s="209"/>
      <c r="H84" s="208"/>
      <c r="I84" s="210"/>
      <c r="J84" s="211"/>
    </row>
    <row r="85" spans="1:10" s="200" customFormat="1" x14ac:dyDescent="0.4">
      <c r="A85" s="204"/>
      <c r="B85" s="205"/>
      <c r="C85" s="206"/>
      <c r="D85" s="207"/>
      <c r="E85" s="208"/>
      <c r="F85" s="209"/>
      <c r="G85" s="209"/>
      <c r="H85" s="208"/>
      <c r="I85" s="210"/>
      <c r="J85" s="211"/>
    </row>
    <row r="86" spans="1:10" s="200" customFormat="1" x14ac:dyDescent="0.4">
      <c r="A86" s="204"/>
      <c r="B86" s="205"/>
      <c r="C86" s="206"/>
      <c r="D86" s="207"/>
      <c r="E86" s="208"/>
      <c r="F86" s="209"/>
      <c r="G86" s="209"/>
      <c r="H86" s="208"/>
      <c r="I86" s="210"/>
      <c r="J86" s="211"/>
    </row>
    <row r="87" spans="1:10" s="200" customFormat="1" x14ac:dyDescent="0.4">
      <c r="A87" s="204"/>
      <c r="B87" s="205"/>
      <c r="C87" s="206"/>
      <c r="D87" s="207"/>
      <c r="E87" s="208"/>
      <c r="F87" s="209"/>
      <c r="G87" s="209"/>
      <c r="H87" s="208"/>
      <c r="I87" s="210"/>
      <c r="J87" s="211"/>
    </row>
    <row r="88" spans="1:10" s="200" customFormat="1" x14ac:dyDescent="0.4">
      <c r="A88" s="204"/>
      <c r="B88" s="205"/>
      <c r="C88" s="206"/>
      <c r="D88" s="207"/>
      <c r="E88" s="208"/>
      <c r="F88" s="209"/>
      <c r="G88" s="209"/>
      <c r="H88" s="208"/>
      <c r="I88" s="210"/>
      <c r="J88" s="211"/>
    </row>
    <row r="89" spans="1:10" s="200" customFormat="1" x14ac:dyDescent="0.4">
      <c r="A89" s="204"/>
      <c r="B89" s="205"/>
      <c r="C89" s="206"/>
      <c r="D89" s="207"/>
      <c r="E89" s="208"/>
      <c r="F89" s="209"/>
      <c r="G89" s="209"/>
      <c r="H89" s="208"/>
      <c r="I89" s="210"/>
      <c r="J89" s="211"/>
    </row>
    <row r="90" spans="1:10" s="200" customFormat="1" x14ac:dyDescent="0.4">
      <c r="A90" s="204"/>
      <c r="B90" s="205"/>
      <c r="C90" s="206"/>
      <c r="D90" s="207"/>
      <c r="E90" s="208"/>
      <c r="F90" s="209"/>
      <c r="G90" s="209"/>
      <c r="H90" s="208"/>
      <c r="I90" s="210"/>
      <c r="J90" s="211"/>
    </row>
    <row r="91" spans="1:10" s="200" customFormat="1" x14ac:dyDescent="0.4">
      <c r="A91" s="204"/>
      <c r="B91" s="205"/>
      <c r="C91" s="206"/>
      <c r="D91" s="207"/>
      <c r="E91" s="208"/>
      <c r="F91" s="209"/>
      <c r="G91" s="209"/>
      <c r="H91" s="208"/>
      <c r="I91" s="210"/>
      <c r="J91" s="211"/>
    </row>
    <row r="92" spans="1:10" s="200" customFormat="1" x14ac:dyDescent="0.4">
      <c r="A92" s="204"/>
      <c r="B92" s="205"/>
      <c r="C92" s="206"/>
      <c r="D92" s="207"/>
      <c r="E92" s="208"/>
      <c r="F92" s="209"/>
      <c r="G92" s="209"/>
      <c r="H92" s="208"/>
      <c r="I92" s="210"/>
      <c r="J92" s="211"/>
    </row>
    <row r="93" spans="1:10" s="200" customFormat="1" x14ac:dyDescent="0.4">
      <c r="A93" s="204"/>
      <c r="B93" s="205"/>
      <c r="C93" s="206"/>
      <c r="D93" s="207"/>
      <c r="E93" s="208"/>
      <c r="F93" s="209"/>
      <c r="G93" s="209"/>
      <c r="H93" s="208"/>
      <c r="I93" s="210"/>
      <c r="J93" s="211"/>
    </row>
    <row r="94" spans="1:10" s="200" customFormat="1" x14ac:dyDescent="0.4">
      <c r="A94" s="204"/>
      <c r="B94" s="205"/>
      <c r="C94" s="206"/>
      <c r="D94" s="207"/>
      <c r="E94" s="208"/>
      <c r="F94" s="209"/>
      <c r="G94" s="209"/>
      <c r="H94" s="208"/>
      <c r="I94" s="210"/>
      <c r="J94" s="211"/>
    </row>
    <row r="95" spans="1:10" s="200" customFormat="1" x14ac:dyDescent="0.4">
      <c r="A95" s="204"/>
      <c r="B95" s="205"/>
      <c r="C95" s="206"/>
      <c r="D95" s="207"/>
      <c r="E95" s="208"/>
      <c r="F95" s="209"/>
      <c r="G95" s="209"/>
      <c r="H95" s="208"/>
      <c r="I95" s="210"/>
      <c r="J95" s="211"/>
    </row>
    <row r="96" spans="1:10" s="200" customFormat="1" x14ac:dyDescent="0.4">
      <c r="A96" s="204"/>
      <c r="B96" s="205"/>
      <c r="C96" s="206"/>
      <c r="D96" s="207"/>
      <c r="E96" s="208"/>
      <c r="F96" s="209"/>
      <c r="G96" s="209"/>
      <c r="H96" s="208"/>
      <c r="I96" s="210"/>
      <c r="J96" s="211"/>
    </row>
    <row r="97" spans="1:10" s="200" customFormat="1" x14ac:dyDescent="0.4">
      <c r="A97" s="204"/>
      <c r="B97" s="205"/>
      <c r="C97" s="206"/>
      <c r="D97" s="207"/>
      <c r="E97" s="208"/>
      <c r="F97" s="209"/>
      <c r="G97" s="209"/>
      <c r="H97" s="208"/>
      <c r="I97" s="210"/>
      <c r="J97" s="211"/>
    </row>
    <row r="98" spans="1:10" s="200" customFormat="1" x14ac:dyDescent="0.4">
      <c r="A98" s="204"/>
      <c r="B98" s="205"/>
      <c r="C98" s="206"/>
      <c r="D98" s="207"/>
      <c r="E98" s="208"/>
      <c r="F98" s="209"/>
      <c r="G98" s="209"/>
      <c r="H98" s="208"/>
      <c r="I98" s="210"/>
      <c r="J98" s="211"/>
    </row>
    <row r="99" spans="1:10" s="200" customFormat="1" x14ac:dyDescent="0.4">
      <c r="A99" s="204"/>
      <c r="B99" s="205"/>
      <c r="C99" s="206"/>
      <c r="D99" s="207"/>
      <c r="E99" s="208"/>
      <c r="F99" s="209"/>
      <c r="G99" s="209"/>
      <c r="H99" s="208"/>
      <c r="I99" s="210"/>
      <c r="J99" s="211"/>
    </row>
    <row r="100" spans="1:10" s="200" customFormat="1" x14ac:dyDescent="0.4">
      <c r="A100" s="204"/>
      <c r="B100" s="205"/>
      <c r="C100" s="206"/>
      <c r="D100" s="207"/>
      <c r="E100" s="208"/>
      <c r="F100" s="209"/>
      <c r="G100" s="209"/>
      <c r="H100" s="208"/>
      <c r="I100" s="210"/>
      <c r="J100" s="211"/>
    </row>
    <row r="101" spans="1:10" s="200" customFormat="1" x14ac:dyDescent="0.4">
      <c r="A101" s="204"/>
      <c r="B101" s="205"/>
      <c r="C101" s="206"/>
      <c r="D101" s="207"/>
      <c r="E101" s="208"/>
      <c r="F101" s="209"/>
      <c r="G101" s="209"/>
      <c r="H101" s="208"/>
      <c r="I101" s="210"/>
      <c r="J101" s="211"/>
    </row>
    <row r="102" spans="1:10" s="200" customFormat="1" x14ac:dyDescent="0.4">
      <c r="A102" s="204"/>
      <c r="B102" s="205"/>
      <c r="C102" s="206"/>
      <c r="D102" s="207"/>
      <c r="E102" s="208"/>
      <c r="F102" s="209"/>
      <c r="G102" s="209"/>
      <c r="H102" s="208"/>
      <c r="I102" s="210"/>
      <c r="J102" s="211"/>
    </row>
    <row r="103" spans="1:10" s="200" customFormat="1" x14ac:dyDescent="0.4">
      <c r="A103" s="204"/>
      <c r="B103" s="205"/>
      <c r="C103" s="206"/>
      <c r="D103" s="207"/>
      <c r="E103" s="208"/>
      <c r="F103" s="209"/>
      <c r="G103" s="209"/>
      <c r="H103" s="208"/>
      <c r="I103" s="210"/>
      <c r="J103" s="211"/>
    </row>
    <row r="104" spans="1:10" s="200" customFormat="1" x14ac:dyDescent="0.4">
      <c r="A104" s="204"/>
      <c r="B104" s="205"/>
      <c r="C104" s="206"/>
      <c r="D104" s="207"/>
      <c r="E104" s="208"/>
      <c r="F104" s="209"/>
      <c r="G104" s="209"/>
      <c r="H104" s="208"/>
      <c r="I104" s="210"/>
      <c r="J104" s="211"/>
    </row>
    <row r="105" spans="1:10" s="200" customFormat="1" x14ac:dyDescent="0.4">
      <c r="A105" s="204"/>
      <c r="B105" s="205"/>
      <c r="C105" s="206"/>
      <c r="D105" s="207"/>
      <c r="E105" s="208"/>
      <c r="F105" s="209"/>
      <c r="G105" s="209"/>
      <c r="H105" s="208"/>
      <c r="I105" s="210"/>
      <c r="J105" s="211"/>
    </row>
    <row r="106" spans="1:10" s="200" customFormat="1" x14ac:dyDescent="0.4">
      <c r="A106" s="204"/>
      <c r="B106" s="205"/>
      <c r="C106" s="206"/>
      <c r="D106" s="207"/>
      <c r="E106" s="208"/>
      <c r="F106" s="209"/>
      <c r="G106" s="209"/>
      <c r="H106" s="208"/>
      <c r="I106" s="210"/>
      <c r="J106" s="211"/>
    </row>
    <row r="107" spans="1:10" s="200" customFormat="1" x14ac:dyDescent="0.4">
      <c r="A107" s="204"/>
      <c r="B107" s="205"/>
      <c r="C107" s="206"/>
      <c r="D107" s="207"/>
      <c r="E107" s="208"/>
      <c r="F107" s="209"/>
      <c r="G107" s="209"/>
      <c r="H107" s="208"/>
      <c r="I107" s="210"/>
      <c r="J107" s="211"/>
    </row>
    <row r="108" spans="1:10" s="200" customFormat="1" x14ac:dyDescent="0.4">
      <c r="A108" s="204"/>
      <c r="B108" s="205"/>
      <c r="C108" s="206"/>
      <c r="D108" s="207"/>
      <c r="E108" s="208"/>
      <c r="F108" s="209"/>
      <c r="G108" s="209"/>
      <c r="H108" s="208"/>
      <c r="I108" s="210"/>
      <c r="J108" s="211"/>
    </row>
    <row r="109" spans="1:10" s="200" customFormat="1" x14ac:dyDescent="0.4">
      <c r="A109" s="204"/>
      <c r="B109" s="205"/>
      <c r="C109" s="206"/>
      <c r="D109" s="207"/>
      <c r="E109" s="208"/>
      <c r="F109" s="209"/>
      <c r="G109" s="209"/>
      <c r="H109" s="208"/>
      <c r="I109" s="210"/>
      <c r="J109" s="211"/>
    </row>
    <row r="110" spans="1:10" s="200" customFormat="1" x14ac:dyDescent="0.4">
      <c r="A110" s="204"/>
      <c r="B110" s="205"/>
      <c r="C110" s="206"/>
      <c r="D110" s="207"/>
      <c r="E110" s="208"/>
      <c r="F110" s="209"/>
      <c r="G110" s="209"/>
      <c r="H110" s="208"/>
      <c r="I110" s="210"/>
      <c r="J110" s="211"/>
    </row>
    <row r="111" spans="1:10" s="200" customFormat="1" x14ac:dyDescent="0.4">
      <c r="A111" s="204"/>
      <c r="B111" s="205"/>
      <c r="C111" s="206"/>
      <c r="D111" s="207"/>
      <c r="E111" s="208"/>
      <c r="F111" s="209"/>
      <c r="G111" s="209"/>
      <c r="H111" s="208"/>
      <c r="I111" s="210"/>
      <c r="J111" s="211"/>
    </row>
    <row r="112" spans="1:10" s="200" customFormat="1" x14ac:dyDescent="0.4">
      <c r="A112" s="204"/>
      <c r="B112" s="205"/>
      <c r="C112" s="206"/>
      <c r="D112" s="207"/>
      <c r="E112" s="208"/>
      <c r="F112" s="209"/>
      <c r="G112" s="209"/>
      <c r="H112" s="208"/>
      <c r="I112" s="210"/>
      <c r="J112" s="211"/>
    </row>
    <row r="113" spans="1:10" s="200" customFormat="1" x14ac:dyDescent="0.4">
      <c r="A113" s="204"/>
      <c r="B113" s="205"/>
      <c r="C113" s="206"/>
      <c r="D113" s="207"/>
      <c r="E113" s="208"/>
      <c r="F113" s="209"/>
      <c r="G113" s="209"/>
      <c r="H113" s="208"/>
      <c r="I113" s="210"/>
      <c r="J113" s="211"/>
    </row>
    <row r="114" spans="1:10" s="200" customFormat="1" x14ac:dyDescent="0.4">
      <c r="A114" s="204"/>
      <c r="B114" s="205"/>
      <c r="C114" s="206"/>
      <c r="D114" s="207"/>
      <c r="E114" s="208"/>
      <c r="F114" s="209"/>
      <c r="G114" s="209"/>
      <c r="H114" s="208"/>
      <c r="I114" s="210"/>
      <c r="J114" s="211"/>
    </row>
    <row r="115" spans="1:10" s="200" customFormat="1" x14ac:dyDescent="0.4">
      <c r="A115" s="204"/>
      <c r="B115" s="205"/>
      <c r="C115" s="206"/>
      <c r="D115" s="207"/>
      <c r="E115" s="208"/>
      <c r="F115" s="209"/>
      <c r="G115" s="209"/>
      <c r="H115" s="208"/>
      <c r="I115" s="210"/>
      <c r="J115" s="211"/>
    </row>
    <row r="116" spans="1:10" s="200" customFormat="1" x14ac:dyDescent="0.4">
      <c r="A116" s="204"/>
      <c r="B116" s="205"/>
      <c r="C116" s="206"/>
      <c r="D116" s="207"/>
      <c r="E116" s="208"/>
      <c r="F116" s="209"/>
      <c r="G116" s="209"/>
      <c r="H116" s="208"/>
      <c r="I116" s="210"/>
      <c r="J116" s="211"/>
    </row>
    <row r="117" spans="1:10" s="200" customFormat="1" x14ac:dyDescent="0.4">
      <c r="A117" s="204"/>
      <c r="B117" s="205"/>
      <c r="C117" s="206"/>
      <c r="D117" s="207"/>
      <c r="E117" s="208"/>
      <c r="F117" s="209"/>
      <c r="G117" s="209"/>
      <c r="H117" s="208"/>
      <c r="I117" s="210"/>
      <c r="J117" s="211"/>
    </row>
    <row r="118" spans="1:10" s="200" customFormat="1" x14ac:dyDescent="0.4">
      <c r="A118" s="204"/>
      <c r="B118" s="205"/>
      <c r="C118" s="206"/>
      <c r="D118" s="207"/>
      <c r="E118" s="208"/>
      <c r="F118" s="209"/>
      <c r="G118" s="209"/>
      <c r="H118" s="208"/>
      <c r="I118" s="210"/>
      <c r="J118" s="211"/>
    </row>
    <row r="119" spans="1:10" s="200" customFormat="1" x14ac:dyDescent="0.4">
      <c r="A119" s="204"/>
      <c r="B119" s="205"/>
      <c r="C119" s="206"/>
      <c r="D119" s="207"/>
      <c r="E119" s="208"/>
      <c r="F119" s="209"/>
      <c r="G119" s="209"/>
      <c r="H119" s="208"/>
      <c r="I119" s="210"/>
      <c r="J119" s="211"/>
    </row>
    <row r="120" spans="1:10" s="200" customFormat="1" x14ac:dyDescent="0.4">
      <c r="A120" s="204"/>
      <c r="B120" s="205"/>
      <c r="C120" s="206"/>
      <c r="D120" s="207"/>
      <c r="E120" s="208"/>
      <c r="F120" s="209"/>
      <c r="G120" s="209"/>
      <c r="H120" s="208"/>
      <c r="I120" s="210"/>
      <c r="J120" s="211"/>
    </row>
    <row r="121" spans="1:10" s="200" customFormat="1" x14ac:dyDescent="0.4">
      <c r="A121" s="204"/>
      <c r="B121" s="205"/>
      <c r="C121" s="206"/>
      <c r="D121" s="207"/>
      <c r="E121" s="208"/>
      <c r="F121" s="209"/>
      <c r="G121" s="209"/>
      <c r="H121" s="208"/>
      <c r="I121" s="210"/>
      <c r="J121" s="211"/>
    </row>
    <row r="122" spans="1:10" s="200" customFormat="1" x14ac:dyDescent="0.4">
      <c r="A122" s="204"/>
      <c r="B122" s="205"/>
      <c r="C122" s="206"/>
      <c r="D122" s="207"/>
      <c r="E122" s="208"/>
      <c r="F122" s="209"/>
      <c r="G122" s="209"/>
      <c r="H122" s="208"/>
      <c r="I122" s="210"/>
      <c r="J122" s="211"/>
    </row>
    <row r="123" spans="1:10" s="200" customFormat="1" x14ac:dyDescent="0.4">
      <c r="A123" s="204"/>
      <c r="B123" s="205"/>
      <c r="C123" s="206"/>
      <c r="D123" s="207"/>
      <c r="E123" s="208"/>
      <c r="F123" s="209"/>
      <c r="G123" s="209"/>
      <c r="H123" s="208"/>
      <c r="I123" s="210"/>
      <c r="J123" s="211"/>
    </row>
    <row r="124" spans="1:10" s="200" customFormat="1" x14ac:dyDescent="0.4">
      <c r="A124" s="204"/>
      <c r="B124" s="205"/>
      <c r="C124" s="206"/>
      <c r="D124" s="207"/>
      <c r="E124" s="208"/>
      <c r="F124" s="209"/>
      <c r="G124" s="209"/>
      <c r="H124" s="208"/>
      <c r="I124" s="210"/>
      <c r="J124" s="211"/>
    </row>
    <row r="125" spans="1:10" s="200" customFormat="1" x14ac:dyDescent="0.4">
      <c r="A125" s="204"/>
      <c r="B125" s="205"/>
      <c r="C125" s="206"/>
      <c r="D125" s="207"/>
      <c r="E125" s="208"/>
      <c r="F125" s="209"/>
      <c r="G125" s="209"/>
      <c r="H125" s="208"/>
      <c r="I125" s="210"/>
      <c r="J125" s="211"/>
    </row>
    <row r="126" spans="1:10" s="200" customFormat="1" x14ac:dyDescent="0.4">
      <c r="A126" s="204"/>
      <c r="B126" s="205"/>
      <c r="C126" s="206"/>
      <c r="D126" s="207"/>
      <c r="E126" s="208"/>
      <c r="F126" s="209"/>
      <c r="G126" s="209"/>
      <c r="H126" s="208"/>
      <c r="I126" s="210"/>
      <c r="J126" s="211"/>
    </row>
    <row r="127" spans="1:10" s="200" customFormat="1" x14ac:dyDescent="0.4">
      <c r="A127" s="204"/>
      <c r="B127" s="205"/>
      <c r="C127" s="206"/>
      <c r="D127" s="207"/>
      <c r="E127" s="208"/>
      <c r="F127" s="209"/>
      <c r="G127" s="209"/>
      <c r="H127" s="208"/>
      <c r="I127" s="210"/>
      <c r="J127" s="211"/>
    </row>
    <row r="128" spans="1:10" s="200" customFormat="1" x14ac:dyDescent="0.4">
      <c r="A128" s="204"/>
      <c r="B128" s="205"/>
      <c r="C128" s="206"/>
      <c r="D128" s="207"/>
      <c r="E128" s="208"/>
      <c r="F128" s="209"/>
      <c r="G128" s="209"/>
      <c r="H128" s="208"/>
      <c r="I128" s="210"/>
      <c r="J128" s="211"/>
    </row>
    <row r="129" spans="1:10" s="200" customFormat="1" x14ac:dyDescent="0.4">
      <c r="A129" s="204"/>
      <c r="B129" s="205"/>
      <c r="C129" s="206"/>
      <c r="D129" s="207"/>
      <c r="E129" s="208"/>
      <c r="F129" s="209"/>
      <c r="G129" s="209"/>
      <c r="H129" s="208"/>
      <c r="I129" s="210"/>
      <c r="J129" s="211"/>
    </row>
    <row r="130" spans="1:10" s="200" customFormat="1" x14ac:dyDescent="0.4">
      <c r="A130" s="204"/>
      <c r="B130" s="205"/>
      <c r="C130" s="206"/>
      <c r="D130" s="207"/>
      <c r="E130" s="208"/>
      <c r="F130" s="209"/>
      <c r="G130" s="209"/>
      <c r="H130" s="208"/>
      <c r="I130" s="210"/>
      <c r="J130" s="211"/>
    </row>
    <row r="131" spans="1:10" s="200" customFormat="1" x14ac:dyDescent="0.4">
      <c r="A131" s="204"/>
      <c r="B131" s="205"/>
      <c r="C131" s="206"/>
      <c r="D131" s="207"/>
      <c r="E131" s="208"/>
      <c r="F131" s="209"/>
      <c r="G131" s="209"/>
      <c r="H131" s="208"/>
      <c r="I131" s="210"/>
      <c r="J131" s="211"/>
    </row>
    <row r="132" spans="1:10" s="200" customFormat="1" x14ac:dyDescent="0.4">
      <c r="A132" s="204"/>
      <c r="B132" s="205"/>
      <c r="C132" s="206"/>
      <c r="D132" s="207"/>
      <c r="E132" s="208"/>
      <c r="F132" s="209"/>
      <c r="G132" s="209"/>
      <c r="H132" s="208"/>
      <c r="I132" s="210"/>
      <c r="J132" s="211"/>
    </row>
    <row r="133" spans="1:10" s="200" customFormat="1" x14ac:dyDescent="0.4">
      <c r="A133" s="204"/>
      <c r="B133" s="205"/>
      <c r="C133" s="206"/>
      <c r="D133" s="207"/>
      <c r="E133" s="208"/>
      <c r="F133" s="209"/>
      <c r="G133" s="209"/>
      <c r="H133" s="208"/>
      <c r="I133" s="210"/>
      <c r="J133" s="211"/>
    </row>
    <row r="134" spans="1:10" s="200" customFormat="1" x14ac:dyDescent="0.4">
      <c r="A134" s="204"/>
      <c r="B134" s="205"/>
      <c r="C134" s="206"/>
      <c r="D134" s="207"/>
      <c r="E134" s="208"/>
      <c r="F134" s="209"/>
      <c r="G134" s="209"/>
      <c r="H134" s="208"/>
      <c r="I134" s="210"/>
      <c r="J134" s="211"/>
    </row>
    <row r="135" spans="1:10" s="200" customFormat="1" x14ac:dyDescent="0.4">
      <c r="A135" s="204"/>
      <c r="B135" s="205"/>
      <c r="C135" s="206"/>
      <c r="D135" s="207"/>
      <c r="E135" s="208"/>
      <c r="F135" s="209"/>
      <c r="G135" s="209"/>
      <c r="H135" s="208"/>
      <c r="I135" s="210"/>
      <c r="J135" s="211"/>
    </row>
    <row r="136" spans="1:10" s="200" customFormat="1" x14ac:dyDescent="0.4">
      <c r="A136" s="204"/>
      <c r="B136" s="205"/>
      <c r="C136" s="206"/>
      <c r="D136" s="207"/>
      <c r="E136" s="208"/>
      <c r="F136" s="209"/>
      <c r="G136" s="209"/>
      <c r="H136" s="208"/>
      <c r="I136" s="210"/>
      <c r="J136" s="211"/>
    </row>
    <row r="137" spans="1:10" s="200" customFormat="1" x14ac:dyDescent="0.4">
      <c r="A137" s="204"/>
      <c r="B137" s="205"/>
      <c r="C137" s="206"/>
      <c r="D137" s="207"/>
      <c r="E137" s="208"/>
      <c r="F137" s="209"/>
      <c r="G137" s="209"/>
      <c r="H137" s="208"/>
      <c r="I137" s="210"/>
      <c r="J137" s="211"/>
    </row>
    <row r="138" spans="1:10" s="200" customFormat="1" x14ac:dyDescent="0.4">
      <c r="A138" s="204"/>
      <c r="B138" s="205"/>
      <c r="C138" s="206"/>
      <c r="D138" s="207"/>
      <c r="E138" s="208"/>
      <c r="F138" s="209"/>
      <c r="G138" s="209"/>
      <c r="H138" s="208"/>
      <c r="I138" s="210"/>
      <c r="J138" s="211"/>
    </row>
    <row r="139" spans="1:10" s="200" customFormat="1" x14ac:dyDescent="0.4">
      <c r="A139" s="204"/>
      <c r="B139" s="205"/>
      <c r="C139" s="206"/>
      <c r="D139" s="207"/>
      <c r="E139" s="208"/>
      <c r="F139" s="209"/>
      <c r="G139" s="209"/>
      <c r="H139" s="208"/>
      <c r="I139" s="210"/>
      <c r="J139" s="211"/>
    </row>
    <row r="140" spans="1:10" s="200" customFormat="1" x14ac:dyDescent="0.4">
      <c r="A140" s="204"/>
      <c r="B140" s="205"/>
      <c r="C140" s="206"/>
      <c r="D140" s="207"/>
      <c r="E140" s="208"/>
      <c r="F140" s="209"/>
      <c r="G140" s="209"/>
      <c r="H140" s="208"/>
      <c r="I140" s="210"/>
      <c r="J140" s="211"/>
    </row>
    <row r="141" spans="1:10" s="200" customFormat="1" x14ac:dyDescent="0.4">
      <c r="A141" s="204"/>
      <c r="B141" s="205"/>
      <c r="C141" s="206"/>
      <c r="D141" s="207"/>
      <c r="E141" s="208"/>
      <c r="F141" s="209"/>
      <c r="G141" s="209"/>
      <c r="H141" s="208"/>
      <c r="I141" s="210"/>
      <c r="J141" s="211"/>
    </row>
    <row r="142" spans="1:10" s="200" customFormat="1" x14ac:dyDescent="0.4">
      <c r="A142" s="204"/>
      <c r="B142" s="205"/>
      <c r="C142" s="206"/>
      <c r="D142" s="207"/>
      <c r="E142" s="208"/>
      <c r="F142" s="209"/>
      <c r="G142" s="209"/>
      <c r="H142" s="208"/>
      <c r="I142" s="210"/>
      <c r="J142" s="211"/>
    </row>
    <row r="143" spans="1:10" s="200" customFormat="1" x14ac:dyDescent="0.4">
      <c r="A143" s="204"/>
      <c r="B143" s="205"/>
      <c r="C143" s="206"/>
      <c r="D143" s="207"/>
      <c r="E143" s="208"/>
      <c r="F143" s="209"/>
      <c r="G143" s="209"/>
      <c r="H143" s="208"/>
      <c r="I143" s="210"/>
      <c r="J143" s="211"/>
    </row>
    <row r="144" spans="1:10" s="200" customFormat="1" x14ac:dyDescent="0.4">
      <c r="A144" s="204"/>
      <c r="B144" s="205"/>
      <c r="C144" s="206"/>
      <c r="D144" s="207"/>
      <c r="E144" s="208"/>
      <c r="F144" s="209"/>
      <c r="G144" s="209"/>
      <c r="H144" s="208"/>
      <c r="I144" s="210"/>
      <c r="J144" s="211"/>
    </row>
    <row r="145" spans="1:10" s="200" customFormat="1" x14ac:dyDescent="0.4">
      <c r="A145" s="204"/>
      <c r="B145" s="205"/>
      <c r="C145" s="206"/>
      <c r="D145" s="207"/>
      <c r="E145" s="208"/>
      <c r="F145" s="209"/>
      <c r="G145" s="209"/>
      <c r="H145" s="208"/>
      <c r="I145" s="210"/>
      <c r="J145" s="211"/>
    </row>
    <row r="146" spans="1:10" s="200" customFormat="1" x14ac:dyDescent="0.4">
      <c r="A146" s="204"/>
      <c r="B146" s="205"/>
      <c r="C146" s="206"/>
      <c r="D146" s="207"/>
      <c r="E146" s="208"/>
      <c r="F146" s="209"/>
      <c r="G146" s="209"/>
      <c r="H146" s="208"/>
      <c r="I146" s="210"/>
      <c r="J146" s="211"/>
    </row>
    <row r="147" spans="1:10" s="200" customFormat="1" x14ac:dyDescent="0.4">
      <c r="A147" s="204"/>
      <c r="B147" s="205"/>
      <c r="C147" s="206"/>
      <c r="D147" s="207"/>
      <c r="E147" s="208"/>
      <c r="F147" s="209"/>
      <c r="G147" s="209"/>
      <c r="H147" s="208"/>
      <c r="I147" s="210"/>
      <c r="J147" s="211"/>
    </row>
    <row r="148" spans="1:10" s="200" customFormat="1" x14ac:dyDescent="0.4">
      <c r="A148" s="204"/>
      <c r="B148" s="205"/>
      <c r="C148" s="206"/>
      <c r="D148" s="207"/>
      <c r="E148" s="208"/>
      <c r="F148" s="209"/>
      <c r="G148" s="209"/>
      <c r="H148" s="208"/>
      <c r="I148" s="210"/>
      <c r="J148" s="211"/>
    </row>
    <row r="149" spans="1:10" s="200" customFormat="1" x14ac:dyDescent="0.4">
      <c r="A149" s="204"/>
      <c r="B149" s="205"/>
      <c r="C149" s="206"/>
      <c r="D149" s="207"/>
      <c r="E149" s="208"/>
      <c r="F149" s="209"/>
      <c r="G149" s="209"/>
      <c r="H149" s="208"/>
      <c r="I149" s="210"/>
      <c r="J149" s="211"/>
    </row>
    <row r="150" spans="1:10" s="200" customFormat="1" x14ac:dyDescent="0.4">
      <c r="A150" s="204"/>
      <c r="B150" s="205"/>
      <c r="C150" s="206"/>
      <c r="D150" s="207"/>
      <c r="E150" s="208"/>
      <c r="F150" s="209"/>
      <c r="G150" s="209"/>
      <c r="H150" s="208"/>
      <c r="I150" s="210"/>
      <c r="J150" s="211"/>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row r="167" spans="1:10" s="200" customFormat="1" x14ac:dyDescent="0.4">
      <c r="A167" s="204"/>
      <c r="B167" s="205"/>
      <c r="C167" s="206"/>
      <c r="D167" s="207"/>
      <c r="E167" s="208"/>
      <c r="F167" s="209"/>
      <c r="G167" s="209"/>
      <c r="H167" s="208"/>
      <c r="I167" s="210"/>
      <c r="J167" s="211"/>
    </row>
    <row r="168" spans="1:10" s="200" customFormat="1" x14ac:dyDescent="0.4">
      <c r="A168" s="204"/>
      <c r="B168" s="205"/>
      <c r="C168" s="206"/>
      <c r="D168" s="207"/>
      <c r="E168" s="208"/>
      <c r="F168" s="209"/>
      <c r="G168" s="209"/>
      <c r="H168" s="208"/>
      <c r="I168" s="210"/>
      <c r="J168" s="211"/>
    </row>
    <row r="169" spans="1:10" s="200" customFormat="1" x14ac:dyDescent="0.4">
      <c r="A169" s="204"/>
      <c r="B169" s="205"/>
      <c r="C169" s="206"/>
      <c r="D169" s="207"/>
      <c r="E169" s="208"/>
      <c r="F169" s="209"/>
      <c r="G169" s="209"/>
      <c r="H169" s="208"/>
      <c r="I169" s="210"/>
      <c r="J169" s="211"/>
    </row>
    <row r="170" spans="1:10" s="200" customFormat="1" x14ac:dyDescent="0.4">
      <c r="A170" s="204"/>
      <c r="B170" s="205"/>
      <c r="C170" s="206"/>
      <c r="D170" s="207"/>
      <c r="E170" s="208"/>
      <c r="F170" s="209"/>
      <c r="G170" s="209"/>
      <c r="H170" s="208"/>
      <c r="I170" s="210"/>
      <c r="J170" s="211"/>
    </row>
    <row r="171" spans="1:10" s="200" customFormat="1" x14ac:dyDescent="0.4">
      <c r="A171" s="204"/>
      <c r="B171" s="205"/>
      <c r="C171" s="206"/>
      <c r="D171" s="207"/>
      <c r="E171" s="208"/>
      <c r="F171" s="209"/>
      <c r="G171" s="209"/>
      <c r="H171" s="208"/>
      <c r="I171" s="210"/>
      <c r="J171" s="211"/>
    </row>
    <row r="172" spans="1:10" s="200" customFormat="1" x14ac:dyDescent="0.4">
      <c r="A172" s="204"/>
      <c r="B172" s="205"/>
      <c r="C172" s="206"/>
      <c r="D172" s="207"/>
      <c r="E172" s="208"/>
      <c r="F172" s="209"/>
      <c r="G172" s="209"/>
      <c r="H172" s="208"/>
      <c r="I172" s="210"/>
      <c r="J172" s="211"/>
    </row>
    <row r="173" spans="1:10" s="200" customFormat="1" x14ac:dyDescent="0.4">
      <c r="A173" s="204"/>
      <c r="B173" s="205"/>
      <c r="C173" s="206"/>
      <c r="D173" s="207"/>
      <c r="E173" s="208"/>
      <c r="F173" s="209"/>
      <c r="G173" s="209"/>
      <c r="H173" s="208"/>
      <c r="I173" s="210"/>
      <c r="J173" s="211"/>
    </row>
    <row r="174" spans="1:10" s="200" customFormat="1" x14ac:dyDescent="0.4">
      <c r="A174" s="204"/>
      <c r="B174" s="205"/>
      <c r="C174" s="206"/>
      <c r="D174" s="207"/>
      <c r="E174" s="208"/>
      <c r="F174" s="209"/>
      <c r="G174" s="209"/>
      <c r="H174" s="208"/>
      <c r="I174" s="210"/>
      <c r="J174" s="211"/>
    </row>
    <row r="175" spans="1:10" s="200" customFormat="1" x14ac:dyDescent="0.4">
      <c r="A175" s="204"/>
      <c r="B175" s="205"/>
      <c r="C175" s="206"/>
      <c r="D175" s="207"/>
      <c r="E175" s="208"/>
      <c r="F175" s="209"/>
      <c r="G175" s="209"/>
      <c r="H175" s="208"/>
      <c r="I175" s="210"/>
      <c r="J175" s="211"/>
    </row>
    <row r="176" spans="1:10" s="200" customFormat="1" x14ac:dyDescent="0.4">
      <c r="A176" s="204"/>
      <c r="B176" s="205"/>
      <c r="C176" s="206"/>
      <c r="D176" s="207"/>
      <c r="E176" s="208"/>
      <c r="F176" s="209"/>
      <c r="G176" s="209"/>
      <c r="H176" s="208"/>
      <c r="I176" s="210"/>
      <c r="J176" s="211"/>
    </row>
  </sheetData>
  <sheetProtection password="CE14" sheet="1" objects="1" scenarios="1"/>
  <conditionalFormatting sqref="D2">
    <cfRule type="dataBar" priority="172">
      <dataBar>
        <cfvo type="num" val="0.1"/>
        <cfvo type="num" val="1"/>
        <color theme="9" tint="0.39997558519241921"/>
      </dataBar>
      <extLst>
        <ext xmlns:x14="http://schemas.microsoft.com/office/spreadsheetml/2009/9/main" uri="{B025F937-C7B1-47D3-B67F-A62EFF666E3E}">
          <x14:id>{6C87B83D-2ED5-44BC-A5E1-0E09AA6B19F1}</x14:id>
        </ext>
      </extLst>
    </cfRule>
  </conditionalFormatting>
  <conditionalFormatting sqref="D10">
    <cfRule type="expression" dxfId="122" priority="160">
      <formula>AND(A10&lt;&gt;1,ISNUMBER(B10),OR(ISNUMBER(C10),C10="PG"))</formula>
    </cfRule>
  </conditionalFormatting>
  <conditionalFormatting sqref="D23">
    <cfRule type="expression" dxfId="121" priority="159">
      <formula>AND(A23&lt;&gt;1,ISNUMBER(B23),OR(ISNUMBER(C23),C23="PG"))</formula>
    </cfRule>
  </conditionalFormatting>
  <conditionalFormatting sqref="D47">
    <cfRule type="expression" dxfId="120" priority="158">
      <formula>AND(A47&lt;&gt;1,ISNUMBER(B47),OR(ISNUMBER(C47),C47="PG"))</formula>
    </cfRule>
  </conditionalFormatting>
  <conditionalFormatting sqref="D64">
    <cfRule type="expression" dxfId="119" priority="157">
      <formula>AND(A64&lt;&gt;1,ISNUMBER(B64),OR(ISNUMBER(C64),C64="PG"))</formula>
    </cfRule>
  </conditionalFormatting>
  <conditionalFormatting sqref="D3:D4">
    <cfRule type="expression" dxfId="118" priority="131">
      <formula>AND(A3&lt;&gt;1,NOT(ISBLANK(C3)))</formula>
    </cfRule>
  </conditionalFormatting>
  <conditionalFormatting sqref="D11:D19">
    <cfRule type="expression" dxfId="117" priority="119">
      <formula>AND(A11&lt;&gt;1,ISNUMBER(B11),ISNUMBER(C11))</formula>
    </cfRule>
  </conditionalFormatting>
  <conditionalFormatting sqref="D24:D41">
    <cfRule type="expression" dxfId="116" priority="118">
      <formula>AND(A24&lt;&gt;1,ISNUMBER(B24),ISNUMBER(C24))</formula>
    </cfRule>
  </conditionalFormatting>
  <conditionalFormatting sqref="D48:D60">
    <cfRule type="expression" dxfId="115" priority="117">
      <formula>AND(A48&lt;&gt;1,ISNUMBER(B48),ISNUMBER(C48))</formula>
    </cfRule>
  </conditionalFormatting>
  <conditionalFormatting sqref="D65:D77">
    <cfRule type="expression" dxfId="114" priority="116">
      <formula>AND(A65&lt;&gt;1,ISNUMBER(B65),ISNUMBER(C65))</formula>
    </cfRule>
  </conditionalFormatting>
  <conditionalFormatting sqref="F64">
    <cfRule type="expression" dxfId="113" priority="69">
      <formula>AND(A64=1,E64="S", NOT(ISBLANK(F64)))</formula>
    </cfRule>
  </conditionalFormatting>
  <conditionalFormatting sqref="F47">
    <cfRule type="expression" dxfId="112" priority="70">
      <formula>AND(A47=1,E47="S", NOT(ISBLANK(F47)))</formula>
    </cfRule>
  </conditionalFormatting>
  <conditionalFormatting sqref="F23">
    <cfRule type="expression" dxfId="111" priority="71">
      <formula>AND(A23=1,E23="S", NOT(ISBLANK(F23)))</formula>
    </cfRule>
  </conditionalFormatting>
  <conditionalFormatting sqref="F10">
    <cfRule type="expression" dxfId="110" priority="72">
      <formula>AND(A10=1,E10="S", NOT(ISBLANK(F10)))</formula>
    </cfRule>
  </conditionalFormatting>
  <conditionalFormatting sqref="F11:F19">
    <cfRule type="expression" dxfId="109" priority="31">
      <formula>AND(A11=1,E11="S", NOT(ISBLANK(F11)))</formula>
    </cfRule>
  </conditionalFormatting>
  <conditionalFormatting sqref="F24:F41">
    <cfRule type="expression" dxfId="108" priority="30">
      <formula>AND(A24=1,E24="S", NOT(ISBLANK(F24)))</formula>
    </cfRule>
  </conditionalFormatting>
  <conditionalFormatting sqref="F48:F60">
    <cfRule type="expression" dxfId="107" priority="29">
      <formula>AND(A48=1,E48="S", NOT(ISBLANK(F48)))</formula>
    </cfRule>
  </conditionalFormatting>
  <conditionalFormatting sqref="F65:F77">
    <cfRule type="expression" dxfId="106" priority="28">
      <formula>AND(A65=1,E65="S", NOT(ISBLANK(F65)))</formula>
    </cfRule>
  </conditionalFormatting>
  <dataValidations count="1">
    <dataValidation type="list" allowBlank="1" showDropDown="1" showInputMessage="1" showErrorMessage="1" error="opção inválida!" sqref="E23:E41 E47:E60 E10:E19 H10:H19 H23:H41 H47:H60 H64:H77 E64:E77">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6C87B83D-2ED5-44BC-A5E1-0E09AA6B19F1}">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94"/>
  <sheetViews>
    <sheetView zoomScale="80" zoomScaleNormal="80" workbookViewId="0">
      <selection activeCell="E10" sqref="E10"/>
    </sheetView>
  </sheetViews>
  <sheetFormatPr defaultRowHeight="20.6" x14ac:dyDescent="0.4"/>
  <cols>
    <col min="1" max="1" width="1.84375" style="27" customWidth="1"/>
    <col min="2" max="2" width="2.23046875" style="1" customWidth="1"/>
    <col min="3" max="3" width="2.69140625" style="7" customWidth="1"/>
    <col min="4" max="4" width="52.61328125" style="3" customWidth="1"/>
    <col min="5" max="5" width="6.15234375" style="126" customWidth="1"/>
    <col min="6" max="6" width="51.53515625" style="6" customWidth="1"/>
    <col min="7" max="7" width="0.765625" style="148" customWidth="1"/>
    <col min="8" max="8" width="5.3046875" style="126" customWidth="1"/>
    <col min="9" max="9" width="0.921875" style="149" customWidth="1"/>
    <col min="10" max="10" width="44" style="35" customWidth="1"/>
    <col min="11" max="29" width="9.23046875" style="200"/>
  </cols>
  <sheetData>
    <row r="1" spans="1:10" ht="17.149999999999999" customHeight="1" x14ac:dyDescent="0.4">
      <c r="C1" s="17"/>
      <c r="D1" s="9" t="s">
        <v>790</v>
      </c>
      <c r="E1" s="109"/>
      <c r="F1" s="19"/>
      <c r="G1" s="136"/>
      <c r="H1" s="127"/>
      <c r="I1" s="137"/>
      <c r="J1" s="156"/>
    </row>
    <row r="2" spans="1:10" ht="18" customHeight="1" x14ac:dyDescent="0.4">
      <c r="B2" s="29" t="s">
        <v>792</v>
      </c>
      <c r="C2" s="29" t="s">
        <v>793</v>
      </c>
      <c r="D2" s="157">
        <f>IF(SUM(A3:A110)&lt;=0,0,COUNTIF(E3:E110,"*")/SUM(A3:A110))</f>
        <v>0</v>
      </c>
      <c r="E2" s="153" t="s">
        <v>828</v>
      </c>
      <c r="F2" s="152" t="s">
        <v>829</v>
      </c>
      <c r="G2" s="137"/>
      <c r="H2" s="155" t="s">
        <v>820</v>
      </c>
      <c r="I2" s="137"/>
      <c r="J2" s="36" t="s">
        <v>821</v>
      </c>
    </row>
    <row r="3" spans="1:10" ht="15.9" x14ac:dyDescent="0.45">
      <c r="A3" s="72" t="str">
        <f>IF(  AND(ISNUMBER(B3),OR(ISNUMBER(C3),C3="PG")),IF(IF(Capa!$B$4="B",0,Capa!$B$4)&gt;=B3,1,0),"")</f>
        <v/>
      </c>
      <c r="B3" s="63" t="str">
        <f>IF(ISBLANK(C3),"",IF(ISERR(SEARCH(C3&amp;"\","&lt;B&gt;\&lt;1&gt;\&lt;2&gt;\&lt;3&gt;\")),IF(AND(NOT(ISBLANK(#REF!)),#REF!&lt;=3),#REF!,""),
IF(SEARCH(C3&amp;"\","&lt;B&gt;\&lt;1&gt;\&lt;2&gt;\&lt;3&gt;\")=1,0,IF(SEARCH(C3&amp;"\","&lt;B&gt;\&lt;1&gt;\&lt;2&gt;\&lt;3&gt;\")=5,1,IF(SEARCH(C3&amp;"\","&lt;B&gt;\&lt;1&gt;\&lt;2&gt;\&lt;3&gt;\")=9,2,IF(SEARCH(C3&amp;"\","&lt;B&gt;\&lt;1&gt;\&lt;2&gt;\&lt;3&gt;\")=13,3,""))))))</f>
        <v/>
      </c>
      <c r="C3" s="75"/>
      <c r="D3" s="74" t="s">
        <v>283</v>
      </c>
      <c r="E3" s="160">
        <f>IF(COUNTIFS($A5:$A110,"&gt;0",$C5:$C110,"&lt;&gt;PG")&gt;0,(COUNTIFS($A5:$A110,"&gt;0",$C5:$C110,"&lt;&gt;PG",E5:E110,"=S")+COUNTIFS($A5:$A110,"&gt;0",$C5:$C110,"&lt;&gt;PG",E5:E110,"=N",F5:F110,"*"))/COUNTIFS($A5:$A110,"&gt;0",$C5:$C110,"&lt;&gt;PG"),0)</f>
        <v>0</v>
      </c>
      <c r="F3" s="65"/>
      <c r="G3" s="144"/>
      <c r="H3" s="160">
        <f>IF(COUNTIFS($A5:$A110,"&gt;0",$C5:$C110,"&lt;&gt;PG")&gt;0,(COUNTIFS($A5:$A110,"&gt;0",$C5:$C110,"&lt;&gt;PG",E5:E110,"=S")+COUNTIFS($A5:$A110,"&gt;0",$C5:$C110,"&lt;&gt;PG",E5:E110,"=N",F5:F110,"*",H5:H110,"=S"))/COUNTIFS($A5:$A110,"&gt;0",$C5:$C110,"&lt;&gt;PG"),0)</f>
        <v>0</v>
      </c>
      <c r="I3" s="144"/>
      <c r="J3" s="79"/>
    </row>
    <row r="4" spans="1:10" ht="51.9" x14ac:dyDescent="0.4">
      <c r="A4" s="72" t="str">
        <f>IF(  AND(ISNUMBER(B4),OR(ISNUMBER(C4),C4="PG")),IF(IF(Capa!$B$4="B",0,Capa!$B$4)&gt;=B4,1,0),"")</f>
        <v/>
      </c>
      <c r="B4" s="82" t="str">
        <f t="shared" ref="B4:B55" si="0">IF(ISBLANK(C4),"",IF(ISERR(SEARCH(C4&amp;"\","&lt;B&gt;\&lt;1&gt;\&lt;2&gt;\&lt;3&gt;\")),IF(AND(NOT(ISBLANK(B3)),B3&lt;=3),B3,""),
IF(SEARCH(C4&amp;"\","&lt;B&gt;\&lt;1&gt;\&lt;2&gt;\&lt;3&gt;\")=1,0,IF(SEARCH(C4&amp;"\","&lt;B&gt;\&lt;1&gt;\&lt;2&gt;\&lt;3&gt;\")=5,1,IF(SEARCH(C4&amp;"\","&lt;B&gt;\&lt;1&gt;\&lt;2&gt;\&lt;3&gt;\")=9,2,IF(SEARCH(C4&amp;"\","&lt;B&gt;\&lt;1&gt;\&lt;2&gt;\&lt;3&gt;\")=13,3,""))))))</f>
        <v/>
      </c>
      <c r="C4" s="83"/>
      <c r="D4" s="5" t="s">
        <v>284</v>
      </c>
      <c r="E4" s="121"/>
      <c r="F4" s="53"/>
      <c r="G4" s="147"/>
      <c r="H4" s="121"/>
      <c r="I4" s="147"/>
      <c r="J4" s="40"/>
    </row>
    <row r="5" spans="1:10" ht="12.9" customHeight="1" x14ac:dyDescent="0.4">
      <c r="A5" s="72" t="str">
        <f>IF(  AND(ISNUMBER(B5),OR(ISNUMBER(C5),C5="PG")),IF(IF(Capa!$B$4="B",0,Capa!$B$4)&gt;=B5,1,0),"")</f>
        <v/>
      </c>
      <c r="B5" s="80" t="str">
        <f t="shared" si="0"/>
        <v/>
      </c>
      <c r="C5" s="81"/>
      <c r="D5" s="61"/>
      <c r="E5" s="118"/>
      <c r="F5" s="55"/>
      <c r="G5" s="145"/>
      <c r="H5" s="118"/>
      <c r="I5" s="137"/>
      <c r="J5" s="34"/>
    </row>
    <row r="6" spans="1:10" ht="14.6" x14ac:dyDescent="0.4">
      <c r="A6" s="72" t="str">
        <f>IF(  AND(ISNUMBER(B6),OR(ISNUMBER(C6),C6="PG")),IF(IF(Capa!$B$4="B",0,Capa!$B$4)&gt;=B6,1,0),"")</f>
        <v/>
      </c>
      <c r="B6" s="63" t="str">
        <f t="shared" si="0"/>
        <v/>
      </c>
      <c r="C6" s="75"/>
      <c r="D6" s="78" t="s">
        <v>285</v>
      </c>
      <c r="E6" s="160">
        <f>IF(COUNTIFS($A7:$A38,"&gt;0",$C7:$C38,"&lt;&gt;PG")&gt;0,(COUNTIFS($A7:$A38,"&gt;0",$C7:$C38,"&lt;&gt;PG",E7:E38,"=S")+COUNTIFS($A7:$A38,"&gt;0",$C7:$C38,"&lt;&gt;PG",E7:E38,"=N",F7:F38,"*"))/COUNTIFS($A7:$A38,"&gt;0",$C7:$C38,"&lt;&gt;PG"),0)</f>
        <v>0</v>
      </c>
      <c r="F6" s="65"/>
      <c r="G6" s="144"/>
      <c r="H6" s="160">
        <f>IF(COUNTIFS($A7:$A38,"&gt;0",$C7:$C38,"&lt;&gt;PG")&gt;0,(COUNTIFS($A7:$A38,"&gt;0",$C7:$C38,"&lt;&gt;PG",E7:E38,"=S")+COUNTIFS($A7:$A38,"&gt;0",$C7:$C38,"&lt;&gt;PG",E7:E38,"=N",F7:F38,"*",H7:H38,"=S"))/COUNTIFS($A7:$A38,"&gt;0",$C7:$C38,"&lt;&gt;PG"),0)</f>
        <v>0</v>
      </c>
      <c r="I6" s="144"/>
      <c r="J6" s="79"/>
    </row>
    <row r="7" spans="1:10" ht="12" customHeight="1" x14ac:dyDescent="0.4">
      <c r="A7" s="72" t="str">
        <f>IF(  AND(ISNUMBER(B7),OR(ISNUMBER(C7),C7="PG")),IF(IF(Capa!$B$4="B",0,Capa!$B$4)&gt;=B7,1,0),"")</f>
        <v/>
      </c>
      <c r="B7" s="86" t="str">
        <f t="shared" si="0"/>
        <v/>
      </c>
      <c r="C7" s="87"/>
      <c r="D7" s="62"/>
      <c r="E7" s="120"/>
      <c r="F7" s="30"/>
      <c r="G7" s="145"/>
      <c r="H7" s="120"/>
      <c r="I7" s="137"/>
      <c r="J7" s="52"/>
    </row>
    <row r="8" spans="1:10" x14ac:dyDescent="0.4">
      <c r="A8" s="72" t="str">
        <f>IF(  AND(ISNUMBER(B8),OR(ISNUMBER(C8),C8="PG")),IF(IF(Capa!$B$4="B",0,Capa!$B$4)&gt;=B8,1,0),"")</f>
        <v/>
      </c>
      <c r="B8" s="63" t="str">
        <f t="shared" si="0"/>
        <v/>
      </c>
      <c r="C8" s="75"/>
      <c r="D8" s="78" t="s">
        <v>286</v>
      </c>
      <c r="E8" s="110"/>
      <c r="F8" s="65"/>
      <c r="G8" s="144"/>
      <c r="H8" s="110"/>
      <c r="I8" s="144"/>
      <c r="J8" s="79"/>
    </row>
    <row r="9" spans="1:10" ht="10.75" customHeight="1" x14ac:dyDescent="0.4">
      <c r="A9" s="72" t="str">
        <f>IF(  AND(ISNUMBER(B9),OR(ISNUMBER(C9),C9="PG")),IF(IF(Capa!$B$4="B",0,Capa!$B$4)&gt;=B9,1,0),"")</f>
        <v/>
      </c>
      <c r="B9" s="82">
        <f t="shared" si="0"/>
        <v>0</v>
      </c>
      <c r="C9" s="83" t="s">
        <v>4</v>
      </c>
      <c r="D9" s="42"/>
      <c r="E9" s="119"/>
      <c r="F9" s="43"/>
      <c r="G9" s="145"/>
      <c r="H9" s="119"/>
      <c r="I9" s="137"/>
      <c r="J9" s="44"/>
    </row>
    <row r="10" spans="1:10" ht="64.75" x14ac:dyDescent="0.4">
      <c r="A10" s="72">
        <f>IF(  AND(ISNUMBER(B10),OR(ISNUMBER(C10),C10="PG")),IF(IF(Capa!$B$4="B",0,Capa!$B$4)&gt;=B10,1,0),"")</f>
        <v>1</v>
      </c>
      <c r="B10" s="26">
        <f t="shared" si="0"/>
        <v>0</v>
      </c>
      <c r="C10" s="25" t="s">
        <v>791</v>
      </c>
      <c r="D10" s="58" t="s">
        <v>287</v>
      </c>
      <c r="E10" s="151"/>
      <c r="F10" s="135"/>
      <c r="G10" s="143"/>
      <c r="H10" s="124"/>
      <c r="I10" s="137"/>
      <c r="J10" s="45"/>
    </row>
    <row r="11" spans="1:10" ht="29.15" x14ac:dyDescent="0.4">
      <c r="A11" s="72">
        <f>IF(  AND(ISNUMBER(B11),OR(ISNUMBER(C11),C11="PG")),IF(IF(Capa!$B$4="B",0,Capa!$B$4)&gt;=B11,1,0),"")</f>
        <v>1</v>
      </c>
      <c r="B11" s="26">
        <f t="shared" si="0"/>
        <v>0</v>
      </c>
      <c r="C11" s="25">
        <v>227</v>
      </c>
      <c r="D11" s="50" t="s">
        <v>288</v>
      </c>
      <c r="E11" s="151"/>
      <c r="F11" s="135"/>
      <c r="G11" s="143"/>
      <c r="H11" s="124"/>
      <c r="I11" s="137"/>
      <c r="J11" s="45"/>
    </row>
    <row r="12" spans="1:10" ht="58.3" x14ac:dyDescent="0.4">
      <c r="A12" s="72">
        <f>IF(  AND(ISNUMBER(B12),OR(ISNUMBER(C12),C12="PG")),IF(IF(Capa!$B$4="B",0,Capa!$B$4)&gt;=B12,1,0),"")</f>
        <v>1</v>
      </c>
      <c r="B12" s="26">
        <f t="shared" si="0"/>
        <v>0</v>
      </c>
      <c r="C12" s="25">
        <v>228</v>
      </c>
      <c r="D12" s="50" t="s">
        <v>289</v>
      </c>
      <c r="E12" s="151"/>
      <c r="F12" s="135"/>
      <c r="G12" s="143"/>
      <c r="H12" s="124"/>
      <c r="I12" s="137"/>
      <c r="J12" s="45"/>
    </row>
    <row r="13" spans="1:10" x14ac:dyDescent="0.4">
      <c r="A13" s="72" t="str">
        <f>IF(  AND(ISNUMBER(B13),OR(ISNUMBER(C13),C13="PG")),IF(IF(Capa!$B$4="B",0,Capa!$B$4)&gt;=B13,1,0),"")</f>
        <v/>
      </c>
      <c r="B13" s="26">
        <f t="shared" si="0"/>
        <v>2</v>
      </c>
      <c r="C13" s="25" t="s">
        <v>12</v>
      </c>
      <c r="D13" s="50"/>
      <c r="E13" s="151"/>
      <c r="F13" s="135"/>
      <c r="G13" s="143"/>
      <c r="H13" s="124"/>
      <c r="I13" s="137"/>
      <c r="J13" s="45"/>
    </row>
    <row r="14" spans="1:10" ht="43.75" x14ac:dyDescent="0.4">
      <c r="A14" s="72">
        <f>IF(  AND(ISNUMBER(B14),OR(ISNUMBER(C14),C14="PG")),IF(IF(Capa!$B$4="B",0,Capa!$B$4)&gt;=B14,1,0),"")</f>
        <v>0</v>
      </c>
      <c r="B14" s="26">
        <f t="shared" si="0"/>
        <v>2</v>
      </c>
      <c r="C14" s="25">
        <v>229</v>
      </c>
      <c r="D14" s="50" t="s">
        <v>290</v>
      </c>
      <c r="E14" s="151"/>
      <c r="F14" s="135"/>
      <c r="G14" s="143"/>
      <c r="H14" s="124"/>
      <c r="I14" s="137"/>
      <c r="J14" s="45"/>
    </row>
    <row r="15" spans="1:10" ht="58.3" x14ac:dyDescent="0.4">
      <c r="A15" s="72">
        <f>IF(  AND(ISNUMBER(B15),OR(ISNUMBER(C15),C15="PG")),IF(IF(Capa!$B$4="B",0,Capa!$B$4)&gt;=B15,1,0),"")</f>
        <v>0</v>
      </c>
      <c r="B15" s="26">
        <f t="shared" si="0"/>
        <v>2</v>
      </c>
      <c r="C15" s="25">
        <v>230</v>
      </c>
      <c r="D15" s="50" t="s">
        <v>291</v>
      </c>
      <c r="E15" s="151"/>
      <c r="F15" s="135"/>
      <c r="G15" s="143"/>
      <c r="H15" s="124"/>
      <c r="I15" s="137"/>
      <c r="J15" s="45"/>
    </row>
    <row r="16" spans="1:10" ht="58.3" x14ac:dyDescent="0.4">
      <c r="A16" s="72">
        <f>IF(  AND(ISNUMBER(B16),OR(ISNUMBER(C16),C16="PG")),IF(IF(Capa!$B$4="B",0,Capa!$B$4)&gt;=B16,1,0),"")</f>
        <v>0</v>
      </c>
      <c r="B16" s="26">
        <f t="shared" si="0"/>
        <v>2</v>
      </c>
      <c r="C16" s="25">
        <v>231</v>
      </c>
      <c r="D16" s="50" t="s">
        <v>292</v>
      </c>
      <c r="E16" s="151"/>
      <c r="F16" s="135"/>
      <c r="G16" s="143"/>
      <c r="H16" s="124"/>
      <c r="I16" s="137"/>
      <c r="J16" s="45"/>
    </row>
    <row r="17" spans="1:10" x14ac:dyDescent="0.4">
      <c r="A17" s="72" t="str">
        <f>IF(  AND(ISNUMBER(B17),OR(ISNUMBER(C17),C17="PG")),IF(IF(Capa!$B$4="B",0,Capa!$B$4)&gt;=B17,1,0),"")</f>
        <v/>
      </c>
      <c r="B17" s="26">
        <f t="shared" si="0"/>
        <v>3</v>
      </c>
      <c r="C17" s="25" t="s">
        <v>17</v>
      </c>
      <c r="D17" s="50"/>
      <c r="E17" s="151"/>
      <c r="F17" s="135"/>
      <c r="G17" s="143"/>
      <c r="H17" s="124"/>
      <c r="I17" s="137"/>
      <c r="J17" s="45"/>
    </row>
    <row r="18" spans="1:10" ht="29.15" x14ac:dyDescent="0.4">
      <c r="A18" s="72">
        <f>IF(  AND(ISNUMBER(B18),OR(ISNUMBER(C18),C18="PG")),IF(IF(Capa!$B$4="B",0,Capa!$B$4)&gt;=B18,1,0),"")</f>
        <v>0</v>
      </c>
      <c r="B18" s="26">
        <f t="shared" si="0"/>
        <v>3</v>
      </c>
      <c r="C18" s="25">
        <v>232</v>
      </c>
      <c r="D18" s="50" t="s">
        <v>293</v>
      </c>
      <c r="E18" s="151"/>
      <c r="F18" s="135"/>
      <c r="G18" s="143"/>
      <c r="H18" s="124"/>
      <c r="I18" s="137"/>
      <c r="J18" s="45"/>
    </row>
    <row r="19" spans="1:10" ht="43.75" x14ac:dyDescent="0.4">
      <c r="A19" s="72">
        <f>IF(  AND(ISNUMBER(B19),OR(ISNUMBER(C19),C19="PG")),IF(IF(Capa!$B$4="B",0,Capa!$B$4)&gt;=B19,1,0),"")</f>
        <v>0</v>
      </c>
      <c r="B19" s="26">
        <f t="shared" si="0"/>
        <v>3</v>
      </c>
      <c r="C19" s="25">
        <v>233</v>
      </c>
      <c r="D19" s="50" t="s">
        <v>294</v>
      </c>
      <c r="E19" s="151"/>
      <c r="F19" s="135"/>
      <c r="G19" s="143"/>
      <c r="H19" s="124"/>
      <c r="I19" s="137"/>
      <c r="J19" s="45"/>
    </row>
    <row r="20" spans="1:10" ht="8.6" customHeight="1" x14ac:dyDescent="0.4">
      <c r="A20" s="72" t="str">
        <f>IF(  AND(ISNUMBER(B20),OR(ISNUMBER(C20),C20="PG")),IF(IF(Capa!$B$4="B",0,Capa!$B$4)&gt;=B20,1,0),"")</f>
        <v/>
      </c>
      <c r="B20" s="80" t="str">
        <f t="shared" si="0"/>
        <v/>
      </c>
      <c r="C20" s="81"/>
      <c r="D20" s="41"/>
      <c r="E20" s="118"/>
      <c r="F20" s="55"/>
      <c r="G20" s="145"/>
      <c r="H20" s="122"/>
      <c r="I20" s="137"/>
      <c r="J20" s="34"/>
    </row>
    <row r="21" spans="1:10" x14ac:dyDescent="0.4">
      <c r="A21" s="72" t="str">
        <f>IF(  AND(ISNUMBER(B21),OR(ISNUMBER(C21),C21="PG")),IF(IF(Capa!$B$4="B",0,Capa!$B$4)&gt;=B21,1,0),"")</f>
        <v/>
      </c>
      <c r="B21" s="63" t="str">
        <f t="shared" si="0"/>
        <v/>
      </c>
      <c r="C21" s="75"/>
      <c r="D21" s="78" t="s">
        <v>295</v>
      </c>
      <c r="E21" s="110"/>
      <c r="F21" s="65"/>
      <c r="G21" s="144"/>
      <c r="H21" s="110"/>
      <c r="I21" s="144"/>
      <c r="J21" s="79"/>
    </row>
    <row r="22" spans="1:10" ht="6.9" customHeight="1" x14ac:dyDescent="0.4">
      <c r="A22" s="72" t="str">
        <f>IF(  AND(ISNUMBER(B22),OR(ISNUMBER(C22),C22="PG")),IF(IF(Capa!$B$4="B",0,Capa!$B$4)&gt;=B22,1,0),"")</f>
        <v/>
      </c>
      <c r="B22" s="82">
        <f t="shared" si="0"/>
        <v>0</v>
      </c>
      <c r="C22" s="83" t="s">
        <v>4</v>
      </c>
      <c r="D22" s="42"/>
      <c r="E22" s="119"/>
      <c r="F22" s="43"/>
      <c r="G22" s="145"/>
      <c r="H22" s="122"/>
      <c r="I22" s="137"/>
      <c r="J22" s="44"/>
    </row>
    <row r="23" spans="1:10" ht="51.9" x14ac:dyDescent="0.4">
      <c r="A23" s="72">
        <f>IF(  AND(ISNUMBER(B23),OR(ISNUMBER(C23),C23="PG")),IF(IF(Capa!$B$4="B",0,Capa!$B$4)&gt;=B23,1,0),"")</f>
        <v>1</v>
      </c>
      <c r="B23" s="26">
        <f t="shared" si="0"/>
        <v>0</v>
      </c>
      <c r="C23" s="25" t="s">
        <v>791</v>
      </c>
      <c r="D23" s="58" t="s">
        <v>296</v>
      </c>
      <c r="E23" s="151"/>
      <c r="F23" s="135"/>
      <c r="G23" s="143"/>
      <c r="H23" s="124"/>
      <c r="I23" s="137"/>
      <c r="J23" s="45"/>
    </row>
    <row r="24" spans="1:10" ht="58.3" x14ac:dyDescent="0.4">
      <c r="A24" s="72">
        <f>IF(  AND(ISNUMBER(B24),OR(ISNUMBER(C24),C24="PG")),IF(IF(Capa!$B$4="B",0,Capa!$B$4)&gt;=B24,1,0),"")</f>
        <v>1</v>
      </c>
      <c r="B24" s="26">
        <f t="shared" si="0"/>
        <v>0</v>
      </c>
      <c r="C24" s="25">
        <v>234</v>
      </c>
      <c r="D24" s="50" t="s">
        <v>297</v>
      </c>
      <c r="E24" s="151"/>
      <c r="F24" s="135"/>
      <c r="G24" s="143"/>
      <c r="H24" s="124"/>
      <c r="I24" s="137"/>
      <c r="J24" s="45"/>
    </row>
    <row r="25" spans="1:10" x14ac:dyDescent="0.4">
      <c r="A25" s="72" t="str">
        <f>IF(  AND(ISNUMBER(B25),OR(ISNUMBER(C25),C25="PG")),IF(IF(Capa!$B$4="B",0,Capa!$B$4)&gt;=B25,1,0),"")</f>
        <v/>
      </c>
      <c r="B25" s="26">
        <f t="shared" si="0"/>
        <v>1</v>
      </c>
      <c r="C25" s="25" t="s">
        <v>9</v>
      </c>
      <c r="D25" s="50"/>
      <c r="E25" s="151"/>
      <c r="F25" s="135"/>
      <c r="G25" s="143"/>
      <c r="H25" s="124"/>
      <c r="I25" s="137"/>
      <c r="J25" s="45"/>
    </row>
    <row r="26" spans="1:10" ht="43.75" x14ac:dyDescent="0.4">
      <c r="A26" s="72">
        <f>IF(  AND(ISNUMBER(B26),OR(ISNUMBER(C26),C26="PG")),IF(IF(Capa!$B$4="B",0,Capa!$B$4)&gt;=B26,1,0),"")</f>
        <v>0</v>
      </c>
      <c r="B26" s="26">
        <f t="shared" si="0"/>
        <v>1</v>
      </c>
      <c r="C26" s="25">
        <v>235</v>
      </c>
      <c r="D26" s="50" t="s">
        <v>298</v>
      </c>
      <c r="E26" s="151"/>
      <c r="F26" s="135"/>
      <c r="G26" s="143"/>
      <c r="H26" s="124"/>
      <c r="I26" s="137"/>
      <c r="J26" s="45"/>
    </row>
    <row r="27" spans="1:10" ht="29.15" x14ac:dyDescent="0.4">
      <c r="A27" s="72">
        <f>IF(  AND(ISNUMBER(B27),OR(ISNUMBER(C27),C27="PG")),IF(IF(Capa!$B$4="B",0,Capa!$B$4)&gt;=B27,1,0),"")</f>
        <v>0</v>
      </c>
      <c r="B27" s="26">
        <f t="shared" si="0"/>
        <v>1</v>
      </c>
      <c r="C27" s="25">
        <v>236</v>
      </c>
      <c r="D27" s="50" t="s">
        <v>299</v>
      </c>
      <c r="E27" s="151"/>
      <c r="F27" s="135"/>
      <c r="G27" s="143"/>
      <c r="H27" s="124"/>
      <c r="I27" s="137"/>
      <c r="J27" s="45"/>
    </row>
    <row r="28" spans="1:10" ht="43.75" x14ac:dyDescent="0.4">
      <c r="A28" s="72">
        <f>IF(  AND(ISNUMBER(B28),OR(ISNUMBER(C28),C28="PG")),IF(IF(Capa!$B$4="B",0,Capa!$B$4)&gt;=B28,1,0),"")</f>
        <v>0</v>
      </c>
      <c r="B28" s="26">
        <f t="shared" si="0"/>
        <v>1</v>
      </c>
      <c r="C28" s="25">
        <v>237</v>
      </c>
      <c r="D28" s="50" t="s">
        <v>300</v>
      </c>
      <c r="E28" s="151"/>
      <c r="F28" s="135"/>
      <c r="G28" s="143"/>
      <c r="H28" s="124"/>
      <c r="I28" s="137"/>
      <c r="J28" s="45"/>
    </row>
    <row r="29" spans="1:10" x14ac:dyDescent="0.4">
      <c r="A29" s="72" t="str">
        <f>IF(  AND(ISNUMBER(B29),OR(ISNUMBER(C29),C29="PG")),IF(IF(Capa!$B$4="B",0,Capa!$B$4)&gt;=B29,1,0),"")</f>
        <v/>
      </c>
      <c r="B29" s="26">
        <f t="shared" si="0"/>
        <v>2</v>
      </c>
      <c r="C29" s="25" t="s">
        <v>12</v>
      </c>
      <c r="D29" s="50"/>
      <c r="E29" s="151"/>
      <c r="F29" s="135"/>
      <c r="G29" s="143"/>
      <c r="H29" s="124"/>
      <c r="I29" s="137"/>
      <c r="J29" s="45"/>
    </row>
    <row r="30" spans="1:10" ht="43.75" x14ac:dyDescent="0.4">
      <c r="A30" s="72">
        <f>IF(  AND(ISNUMBER(B30),OR(ISNUMBER(C30),C30="PG")),IF(IF(Capa!$B$4="B",0,Capa!$B$4)&gt;=B30,1,0),"")</f>
        <v>0</v>
      </c>
      <c r="B30" s="26">
        <f t="shared" si="0"/>
        <v>2</v>
      </c>
      <c r="C30" s="25">
        <v>238</v>
      </c>
      <c r="D30" s="50" t="s">
        <v>301</v>
      </c>
      <c r="E30" s="151"/>
      <c r="F30" s="135"/>
      <c r="G30" s="143"/>
      <c r="H30" s="124"/>
      <c r="I30" s="137"/>
      <c r="J30" s="45"/>
    </row>
    <row r="31" spans="1:10" ht="43.75" x14ac:dyDescent="0.4">
      <c r="A31" s="72">
        <f>IF(  AND(ISNUMBER(B31),OR(ISNUMBER(C31),C31="PG")),IF(IF(Capa!$B$4="B",0,Capa!$B$4)&gt;=B31,1,0),"")</f>
        <v>0</v>
      </c>
      <c r="B31" s="26">
        <f t="shared" si="0"/>
        <v>2</v>
      </c>
      <c r="C31" s="25">
        <v>239</v>
      </c>
      <c r="D31" s="50" t="s">
        <v>302</v>
      </c>
      <c r="E31" s="151"/>
      <c r="F31" s="135"/>
      <c r="G31" s="143"/>
      <c r="H31" s="124"/>
      <c r="I31" s="137"/>
      <c r="J31" s="45"/>
    </row>
    <row r="32" spans="1:10" x14ac:dyDescent="0.4">
      <c r="A32" s="72" t="str">
        <f>IF(  AND(ISNUMBER(B32),OR(ISNUMBER(C32),C32="PG")),IF(IF(Capa!$B$4="B",0,Capa!$B$4)&gt;=B32,1,0),"")</f>
        <v/>
      </c>
      <c r="B32" s="26">
        <f t="shared" si="0"/>
        <v>3</v>
      </c>
      <c r="C32" s="25" t="s">
        <v>17</v>
      </c>
      <c r="D32" s="50"/>
      <c r="E32" s="151"/>
      <c r="F32" s="135"/>
      <c r="G32" s="143"/>
      <c r="H32" s="124"/>
      <c r="I32" s="137"/>
      <c r="J32" s="45"/>
    </row>
    <row r="33" spans="1:10" ht="43.75" x14ac:dyDescent="0.4">
      <c r="A33" s="72">
        <f>IF(  AND(ISNUMBER(B33),OR(ISNUMBER(C33),C33="PG")),IF(IF(Capa!$B$4="B",0,Capa!$B$4)&gt;=B33,1,0),"")</f>
        <v>0</v>
      </c>
      <c r="B33" s="26">
        <f t="shared" si="0"/>
        <v>3</v>
      </c>
      <c r="C33" s="25">
        <v>240</v>
      </c>
      <c r="D33" s="50" t="s">
        <v>303</v>
      </c>
      <c r="E33" s="151"/>
      <c r="F33" s="135"/>
      <c r="G33" s="143"/>
      <c r="H33" s="124"/>
      <c r="I33" s="137"/>
      <c r="J33" s="45"/>
    </row>
    <row r="34" spans="1:10" ht="43.75" x14ac:dyDescent="0.4">
      <c r="A34" s="72">
        <f>IF(  AND(ISNUMBER(B34),OR(ISNUMBER(C34),C34="PG")),IF(IF(Capa!$B$4="B",0,Capa!$B$4)&gt;=B34,1,0),"")</f>
        <v>0</v>
      </c>
      <c r="B34" s="26">
        <f t="shared" si="0"/>
        <v>3</v>
      </c>
      <c r="C34" s="25">
        <v>241</v>
      </c>
      <c r="D34" s="50" t="s">
        <v>304</v>
      </c>
      <c r="E34" s="151"/>
      <c r="F34" s="135"/>
      <c r="G34" s="143"/>
      <c r="H34" s="124"/>
      <c r="I34" s="137"/>
      <c r="J34" s="45"/>
    </row>
    <row r="35" spans="1:10" ht="29.15" x14ac:dyDescent="0.4">
      <c r="A35" s="72">
        <f>IF(  AND(ISNUMBER(B35),OR(ISNUMBER(C35),C35="PG")),IF(IF(Capa!$B$4="B",0,Capa!$B$4)&gt;=B35,1,0),"")</f>
        <v>0</v>
      </c>
      <c r="B35" s="26">
        <f t="shared" si="0"/>
        <v>3</v>
      </c>
      <c r="C35" s="25">
        <v>242</v>
      </c>
      <c r="D35" s="50" t="s">
        <v>305</v>
      </c>
      <c r="E35" s="151"/>
      <c r="F35" s="135"/>
      <c r="G35" s="143"/>
      <c r="H35" s="124"/>
      <c r="I35" s="137"/>
      <c r="J35" s="45"/>
    </row>
    <row r="36" spans="1:10" ht="58.3" x14ac:dyDescent="0.4">
      <c r="A36" s="72">
        <f>IF(  AND(ISNUMBER(B36),OR(ISNUMBER(C36),C36="PG")),IF(IF(Capa!$B$4="B",0,Capa!$B$4)&gt;=B36,1,0),"")</f>
        <v>0</v>
      </c>
      <c r="B36" s="26">
        <f t="shared" si="0"/>
        <v>3</v>
      </c>
      <c r="C36" s="25">
        <v>243</v>
      </c>
      <c r="D36" s="50" t="s">
        <v>306</v>
      </c>
      <c r="E36" s="151"/>
      <c r="F36" s="135"/>
      <c r="G36" s="143"/>
      <c r="H36" s="124"/>
      <c r="I36" s="137"/>
      <c r="J36" s="45"/>
    </row>
    <row r="37" spans="1:10" ht="29.15" x14ac:dyDescent="0.4">
      <c r="A37" s="72">
        <f>IF(  AND(ISNUMBER(B37),OR(ISNUMBER(C37),C37="PG")),IF(IF(Capa!$B$4="B",0,Capa!$B$4)&gt;=B37,1,0),"")</f>
        <v>0</v>
      </c>
      <c r="B37" s="26">
        <f t="shared" si="0"/>
        <v>3</v>
      </c>
      <c r="C37" s="25">
        <v>244</v>
      </c>
      <c r="D37" s="50" t="s">
        <v>307</v>
      </c>
      <c r="E37" s="151"/>
      <c r="F37" s="135"/>
      <c r="G37" s="143"/>
      <c r="H37" s="124"/>
      <c r="I37" s="137"/>
      <c r="J37" s="45"/>
    </row>
    <row r="38" spans="1:10" ht="11.15" customHeight="1" x14ac:dyDescent="0.4">
      <c r="A38" s="72" t="str">
        <f>IF(  AND(ISNUMBER(B38),OR(ISNUMBER(C38),C38="PG")),IF(IF(Capa!$B$4="B",0,Capa!$B$4)&gt;=B38,1,0),"")</f>
        <v/>
      </c>
      <c r="B38" s="80" t="str">
        <f t="shared" si="0"/>
        <v/>
      </c>
      <c r="C38" s="81"/>
      <c r="D38" s="41"/>
      <c r="E38" s="118"/>
      <c r="F38" s="55"/>
      <c r="G38" s="145"/>
      <c r="H38" s="122"/>
      <c r="I38" s="137"/>
      <c r="J38" s="34"/>
    </row>
    <row r="39" spans="1:10" ht="14.6" x14ac:dyDescent="0.4">
      <c r="A39" s="72" t="str">
        <f>IF(  AND(ISNUMBER(B39),OR(ISNUMBER(C39),C39="PG")),IF(IF(Capa!$B$4="B",0,Capa!$B$4)&gt;=B39,1,0),"")</f>
        <v/>
      </c>
      <c r="B39" s="63" t="str">
        <f t="shared" si="0"/>
        <v/>
      </c>
      <c r="C39" s="75"/>
      <c r="D39" s="78" t="s">
        <v>308</v>
      </c>
      <c r="E39" s="160">
        <f>IF(COUNTIFS($A40:$A73,"&gt;0",$C40:$C73,"&lt;&gt;PG")&gt;0,(COUNTIFS($A40:$A73,"&gt;0",$C40:$C73,"&lt;&gt;PG",E40:E73,"=S")+COUNTIFS($A40:$A73,"&gt;0",$C40:$C73,"&lt;&gt;PG",E40:E73,"=N",F40:F73,"*"))/COUNTIFS($A40:$A73,"&gt;0",$C40:$C73,"&lt;&gt;PG"),0)</f>
        <v>0</v>
      </c>
      <c r="F39" s="65"/>
      <c r="G39" s="144"/>
      <c r="H39" s="160">
        <f>IF(COUNTIFS($A40:$A73,"&gt;0",$C40:$C73,"&lt;&gt;PG")&gt;0,(COUNTIFS($A40:$A73,"&gt;0",$C40:$C73,"&lt;&gt;PG",E40:E73,"=S")+COUNTIFS($A40:$A73,"&gt;0",$C40:$C73,"&lt;&gt;PG",E40:E73,"=N",F40:F73,"*",H40:H73,"=S"))/COUNTIFS($A40:$A73,"&gt;0",$C40:$C73,"&lt;&gt;PG"),0)</f>
        <v>0</v>
      </c>
      <c r="I39" s="144"/>
      <c r="J39" s="79"/>
    </row>
    <row r="40" spans="1:10" ht="10.75" customHeight="1" x14ac:dyDescent="0.4">
      <c r="A40" s="72" t="str">
        <f>IF(  AND(ISNUMBER(B40),OR(ISNUMBER(C40),C40="PG")),IF(IF(Capa!$B$4="B",0,Capa!$B$4)&gt;=B40,1,0),"")</f>
        <v/>
      </c>
      <c r="B40" s="82" t="str">
        <f t="shared" si="0"/>
        <v/>
      </c>
      <c r="C40" s="83"/>
      <c r="D40" s="60"/>
      <c r="E40" s="119"/>
      <c r="F40" s="43"/>
      <c r="G40" s="145"/>
      <c r="H40" s="122"/>
      <c r="I40" s="137"/>
      <c r="J40" s="44"/>
    </row>
    <row r="41" spans="1:10" x14ac:dyDescent="0.4">
      <c r="A41" s="72" t="str">
        <f>IF(  AND(ISNUMBER(B41),OR(ISNUMBER(C41),C41="PG")),IF(IF(Capa!$B$4="B",0,Capa!$B$4)&gt;=B41,1,0),"")</f>
        <v/>
      </c>
      <c r="B41" s="63" t="str">
        <f t="shared" si="0"/>
        <v/>
      </c>
      <c r="C41" s="75"/>
      <c r="D41" s="78" t="s">
        <v>309</v>
      </c>
      <c r="E41" s="110"/>
      <c r="F41" s="65"/>
      <c r="G41" s="144"/>
      <c r="H41" s="110"/>
      <c r="I41" s="144"/>
      <c r="J41" s="79"/>
    </row>
    <row r="42" spans="1:10" ht="3.9" customHeight="1" x14ac:dyDescent="0.4">
      <c r="A42" s="72" t="str">
        <f>IF(  AND(ISNUMBER(B42),OR(ISNUMBER(C42),C42="PG")),IF(IF(Capa!$B$4="B",0,Capa!$B$4)&gt;=B42,1,0),"")</f>
        <v/>
      </c>
      <c r="B42" s="26">
        <f t="shared" si="0"/>
        <v>0</v>
      </c>
      <c r="C42" s="25" t="s">
        <v>4</v>
      </c>
      <c r="D42" s="11"/>
      <c r="E42" s="122"/>
      <c r="F42" s="22"/>
      <c r="G42" s="145"/>
      <c r="H42" s="122"/>
      <c r="I42" s="137"/>
      <c r="J42" s="33"/>
    </row>
    <row r="43" spans="1:10" ht="93" customHeight="1" x14ac:dyDescent="0.4">
      <c r="A43" s="72">
        <f>IF(  AND(ISNUMBER(B43),OR(ISNUMBER(C43),C43="PG")),IF(IF(Capa!$B$4="B",0,Capa!$B$4)&gt;=B43,1,0),"")</f>
        <v>1</v>
      </c>
      <c r="B43" s="26">
        <f t="shared" si="0"/>
        <v>0</v>
      </c>
      <c r="C43" s="25" t="s">
        <v>791</v>
      </c>
      <c r="D43" s="58" t="s">
        <v>310</v>
      </c>
      <c r="E43" s="151"/>
      <c r="F43" s="135"/>
      <c r="G43" s="143"/>
      <c r="H43" s="124"/>
      <c r="I43" s="137"/>
      <c r="J43" s="45"/>
    </row>
    <row r="44" spans="1:10" ht="29.15" x14ac:dyDescent="0.4">
      <c r="A44" s="72">
        <f>IF(  AND(ISNUMBER(B44),OR(ISNUMBER(C44),C44="PG")),IF(IF(Capa!$B$4="B",0,Capa!$B$4)&gt;=B44,1,0),"")</f>
        <v>1</v>
      </c>
      <c r="B44" s="26">
        <f t="shared" si="0"/>
        <v>0</v>
      </c>
      <c r="C44" s="25">
        <v>245</v>
      </c>
      <c r="D44" s="50" t="s">
        <v>311</v>
      </c>
      <c r="E44" s="151"/>
      <c r="F44" s="135"/>
      <c r="G44" s="143"/>
      <c r="H44" s="124"/>
      <c r="I44" s="137"/>
      <c r="J44" s="45"/>
    </row>
    <row r="45" spans="1:10" ht="43.75" x14ac:dyDescent="0.4">
      <c r="A45" s="72">
        <f>IF(  AND(ISNUMBER(B45),OR(ISNUMBER(C45),C45="PG")),IF(IF(Capa!$B$4="B",0,Capa!$B$4)&gt;=B45,1,0),"")</f>
        <v>1</v>
      </c>
      <c r="B45" s="26">
        <f t="shared" si="0"/>
        <v>0</v>
      </c>
      <c r="C45" s="25">
        <v>246</v>
      </c>
      <c r="D45" s="50" t="s">
        <v>312</v>
      </c>
      <c r="E45" s="151"/>
      <c r="F45" s="135"/>
      <c r="G45" s="143"/>
      <c r="H45" s="124"/>
      <c r="I45" s="137"/>
      <c r="J45" s="45"/>
    </row>
    <row r="46" spans="1:10" ht="72.900000000000006" x14ac:dyDescent="0.4">
      <c r="A46" s="72">
        <f>IF(  AND(ISNUMBER(B46),OR(ISNUMBER(C46),C46="PG")),IF(IF(Capa!$B$4="B",0,Capa!$B$4)&gt;=B46,1,0),"")</f>
        <v>1</v>
      </c>
      <c r="B46" s="26">
        <f t="shared" si="0"/>
        <v>0</v>
      </c>
      <c r="C46" s="25">
        <v>247</v>
      </c>
      <c r="D46" s="50" t="s">
        <v>313</v>
      </c>
      <c r="E46" s="151"/>
      <c r="F46" s="135"/>
      <c r="G46" s="143"/>
      <c r="H46" s="124"/>
      <c r="I46" s="137"/>
      <c r="J46" s="45"/>
    </row>
    <row r="47" spans="1:10" x14ac:dyDescent="0.4">
      <c r="A47" s="72" t="str">
        <f>IF(  AND(ISNUMBER(B47),OR(ISNUMBER(C47),C47="PG")),IF(IF(Capa!$B$4="B",0,Capa!$B$4)&gt;=B47,1,0),"")</f>
        <v/>
      </c>
      <c r="B47" s="26">
        <f t="shared" si="0"/>
        <v>1</v>
      </c>
      <c r="C47" s="25" t="s">
        <v>9</v>
      </c>
      <c r="D47" s="50"/>
      <c r="E47" s="151"/>
      <c r="F47" s="135"/>
      <c r="G47" s="143"/>
      <c r="H47" s="124"/>
      <c r="I47" s="137"/>
      <c r="J47" s="45"/>
    </row>
    <row r="48" spans="1:10" ht="58.3" x14ac:dyDescent="0.4">
      <c r="A48" s="72">
        <f>IF(  AND(ISNUMBER(B48),OR(ISNUMBER(C48),C48="PG")),IF(IF(Capa!$B$4="B",0,Capa!$B$4)&gt;=B48,1,0),"")</f>
        <v>0</v>
      </c>
      <c r="B48" s="26">
        <f t="shared" si="0"/>
        <v>1</v>
      </c>
      <c r="C48" s="25">
        <v>248</v>
      </c>
      <c r="D48" s="50" t="s">
        <v>314</v>
      </c>
      <c r="E48" s="151"/>
      <c r="F48" s="135"/>
      <c r="G48" s="143"/>
      <c r="H48" s="124"/>
      <c r="I48" s="137"/>
      <c r="J48" s="45"/>
    </row>
    <row r="49" spans="1:10" ht="58.3" x14ac:dyDescent="0.4">
      <c r="A49" s="72">
        <f>IF(  AND(ISNUMBER(B49),OR(ISNUMBER(C49),C49="PG")),IF(IF(Capa!$B$4="B",0,Capa!$B$4)&gt;=B49,1,0),"")</f>
        <v>0</v>
      </c>
      <c r="B49" s="26">
        <f t="shared" si="0"/>
        <v>1</v>
      </c>
      <c r="C49" s="25">
        <v>249</v>
      </c>
      <c r="D49" s="50" t="s">
        <v>315</v>
      </c>
      <c r="E49" s="151"/>
      <c r="F49" s="135"/>
      <c r="G49" s="143"/>
      <c r="H49" s="124"/>
      <c r="I49" s="137"/>
      <c r="J49" s="45"/>
    </row>
    <row r="50" spans="1:10" x14ac:dyDescent="0.4">
      <c r="A50" s="72" t="str">
        <f>IF(  AND(ISNUMBER(B50),OR(ISNUMBER(C50),C50="PG")),IF(IF(Capa!$B$4="B",0,Capa!$B$4)&gt;=B50,1,0),"")</f>
        <v/>
      </c>
      <c r="B50" s="26">
        <f t="shared" si="0"/>
        <v>2</v>
      </c>
      <c r="C50" s="25" t="s">
        <v>12</v>
      </c>
      <c r="D50" s="50"/>
      <c r="E50" s="151"/>
      <c r="F50" s="135"/>
      <c r="G50" s="143"/>
      <c r="H50" s="124"/>
      <c r="I50" s="137"/>
      <c r="J50" s="45"/>
    </row>
    <row r="51" spans="1:10" ht="43.75" x14ac:dyDescent="0.4">
      <c r="A51" s="72">
        <f>IF(  AND(ISNUMBER(B51),OR(ISNUMBER(C51),C51="PG")),IF(IF(Capa!$B$4="B",0,Capa!$B$4)&gt;=B51,1,0),"")</f>
        <v>0</v>
      </c>
      <c r="B51" s="26">
        <f t="shared" si="0"/>
        <v>2</v>
      </c>
      <c r="C51" s="25">
        <v>250</v>
      </c>
      <c r="D51" s="50" t="s">
        <v>316</v>
      </c>
      <c r="E51" s="151"/>
      <c r="F51" s="135"/>
      <c r="G51" s="143"/>
      <c r="H51" s="124"/>
      <c r="I51" s="137"/>
      <c r="J51" s="45"/>
    </row>
    <row r="52" spans="1:10" ht="29.15" x14ac:dyDescent="0.4">
      <c r="A52" s="72">
        <f>IF(  AND(ISNUMBER(B52),OR(ISNUMBER(C52),C52="PG")),IF(IF(Capa!$B$4="B",0,Capa!$B$4)&gt;=B52,1,0),"")</f>
        <v>0</v>
      </c>
      <c r="B52" s="26">
        <f t="shared" si="0"/>
        <v>2</v>
      </c>
      <c r="C52" s="25">
        <v>251</v>
      </c>
      <c r="D52" s="50" t="s">
        <v>317</v>
      </c>
      <c r="E52" s="151"/>
      <c r="F52" s="135"/>
      <c r="G52" s="143"/>
      <c r="H52" s="124"/>
      <c r="I52" s="137"/>
      <c r="J52" s="45"/>
    </row>
    <row r="53" spans="1:10" ht="58.3" x14ac:dyDescent="0.4">
      <c r="A53" s="72">
        <f>IF(  AND(ISNUMBER(B53),OR(ISNUMBER(C53),C53="PG")),IF(IF(Capa!$B$4="B",0,Capa!$B$4)&gt;=B53,1,0),"")</f>
        <v>0</v>
      </c>
      <c r="B53" s="26">
        <f t="shared" si="0"/>
        <v>2</v>
      </c>
      <c r="C53" s="25">
        <v>252</v>
      </c>
      <c r="D53" s="50" t="s">
        <v>318</v>
      </c>
      <c r="E53" s="151"/>
      <c r="F53" s="135"/>
      <c r="G53" s="143"/>
      <c r="H53" s="124"/>
      <c r="I53" s="137"/>
      <c r="J53" s="45"/>
    </row>
    <row r="54" spans="1:10" x14ac:dyDescent="0.4">
      <c r="A54" s="72" t="str">
        <f>IF(  AND(ISNUMBER(B54),OR(ISNUMBER(C54),C54="PG")),IF(IF(Capa!$B$4="B",0,Capa!$B$4)&gt;=B54,1,0),"")</f>
        <v/>
      </c>
      <c r="B54" s="26">
        <f t="shared" si="0"/>
        <v>3</v>
      </c>
      <c r="C54" s="25" t="s">
        <v>17</v>
      </c>
      <c r="D54" s="50"/>
      <c r="E54" s="151"/>
      <c r="F54" s="135"/>
      <c r="G54" s="143"/>
      <c r="H54" s="124"/>
      <c r="I54" s="137"/>
      <c r="J54" s="45"/>
    </row>
    <row r="55" spans="1:10" ht="43.75" x14ac:dyDescent="0.4">
      <c r="A55" s="72">
        <f>IF(  AND(ISNUMBER(B55),OR(ISNUMBER(C55),C55="PG")),IF(IF(Capa!$B$4="B",0,Capa!$B$4)&gt;=B55,1,0),"")</f>
        <v>0</v>
      </c>
      <c r="B55" s="26">
        <f t="shared" si="0"/>
        <v>3</v>
      </c>
      <c r="C55" s="25">
        <v>253</v>
      </c>
      <c r="D55" s="50" t="s">
        <v>319</v>
      </c>
      <c r="E55" s="151"/>
      <c r="F55" s="135"/>
      <c r="G55" s="143"/>
      <c r="H55" s="124"/>
      <c r="I55" s="137"/>
      <c r="J55" s="45"/>
    </row>
    <row r="56" spans="1:10" ht="58.3" x14ac:dyDescent="0.4">
      <c r="A56" s="72">
        <f>IF(  AND(ISNUMBER(B56),OR(ISNUMBER(C56),C56="PG")),IF(IF(Capa!$B$4="B",0,Capa!$B$4)&gt;=B56,1,0),"")</f>
        <v>0</v>
      </c>
      <c r="B56" s="26">
        <f t="shared" ref="B56:B110" si="1">IF(ISBLANK(C56),"",IF(ISERR(SEARCH(C56&amp;"\","&lt;B&gt;\&lt;1&gt;\&lt;2&gt;\&lt;3&gt;\")),IF(AND(NOT(ISBLANK(B55)),B55&lt;=3),B55,""),
IF(SEARCH(C56&amp;"\","&lt;B&gt;\&lt;1&gt;\&lt;2&gt;\&lt;3&gt;\")=1,0,IF(SEARCH(C56&amp;"\","&lt;B&gt;\&lt;1&gt;\&lt;2&gt;\&lt;3&gt;\")=5,1,IF(SEARCH(C56&amp;"\","&lt;B&gt;\&lt;1&gt;\&lt;2&gt;\&lt;3&gt;\")=9,2,IF(SEARCH(C56&amp;"\","&lt;B&gt;\&lt;1&gt;\&lt;2&gt;\&lt;3&gt;\")=13,3,""))))))</f>
        <v>3</v>
      </c>
      <c r="C56" s="25">
        <v>254</v>
      </c>
      <c r="D56" s="50" t="s">
        <v>320</v>
      </c>
      <c r="E56" s="151"/>
      <c r="F56" s="135"/>
      <c r="G56" s="143"/>
      <c r="H56" s="124"/>
      <c r="I56" s="137"/>
      <c r="J56" s="45"/>
    </row>
    <row r="57" spans="1:10" x14ac:dyDescent="0.4">
      <c r="A57" s="72" t="str">
        <f>IF(  AND(ISNUMBER(B57),OR(ISNUMBER(C57),C57="PG")),IF(IF(Capa!$B$4="B",0,Capa!$B$4)&gt;=B57,1,0),"")</f>
        <v/>
      </c>
      <c r="B57" s="26" t="str">
        <f t="shared" si="1"/>
        <v/>
      </c>
      <c r="C57" s="25"/>
      <c r="D57" s="11"/>
      <c r="E57" s="122"/>
      <c r="F57" s="22"/>
      <c r="G57" s="145"/>
      <c r="H57" s="122"/>
      <c r="I57" s="137"/>
      <c r="J57" s="33"/>
    </row>
    <row r="58" spans="1:10" x14ac:dyDescent="0.4">
      <c r="A58" s="72" t="str">
        <f>IF(  AND(ISNUMBER(B58),OR(ISNUMBER(C58),C58="PG")),IF(IF(Capa!$B$4="B",0,Capa!$B$4)&gt;=B58,1,0),"")</f>
        <v/>
      </c>
      <c r="B58" s="63" t="str">
        <f t="shared" si="1"/>
        <v/>
      </c>
      <c r="C58" s="75"/>
      <c r="D58" s="78" t="s">
        <v>321</v>
      </c>
      <c r="E58" s="110"/>
      <c r="F58" s="65"/>
      <c r="G58" s="144"/>
      <c r="H58" s="110"/>
      <c r="I58" s="144"/>
      <c r="J58" s="79"/>
    </row>
    <row r="59" spans="1:10" x14ac:dyDescent="0.4">
      <c r="A59" s="72" t="str">
        <f>IF(  AND(ISNUMBER(B59),OR(ISNUMBER(C59),C59="PG")),IF(IF(Capa!$B$4="B",0,Capa!$B$4)&gt;=B59,1,0),"")</f>
        <v/>
      </c>
      <c r="B59" s="26">
        <f t="shared" si="1"/>
        <v>1</v>
      </c>
      <c r="C59" s="25" t="s">
        <v>9</v>
      </c>
      <c r="D59" s="11"/>
      <c r="E59" s="122"/>
      <c r="F59" s="22"/>
      <c r="G59" s="145"/>
      <c r="H59" s="122"/>
      <c r="I59" s="137"/>
      <c r="J59" s="33"/>
    </row>
    <row r="60" spans="1:10" ht="64.75" x14ac:dyDescent="0.4">
      <c r="A60" s="72">
        <f>IF(  AND(ISNUMBER(B60),OR(ISNUMBER(C60),C60="PG")),IF(IF(Capa!$B$4="B",0,Capa!$B$4)&gt;=B60,1,0),"")</f>
        <v>0</v>
      </c>
      <c r="B60" s="26">
        <f t="shared" si="1"/>
        <v>1</v>
      </c>
      <c r="C60" s="25" t="s">
        <v>791</v>
      </c>
      <c r="D60" s="58" t="s">
        <v>322</v>
      </c>
      <c r="E60" s="151"/>
      <c r="F60" s="135"/>
      <c r="G60" s="143"/>
      <c r="H60" s="124"/>
      <c r="I60" s="137"/>
      <c r="J60" s="45"/>
    </row>
    <row r="61" spans="1:10" ht="29.15" x14ac:dyDescent="0.4">
      <c r="A61" s="72">
        <f>IF(  AND(ISNUMBER(B61),OR(ISNUMBER(C61),C61="PG")),IF(IF(Capa!$B$4="B",0,Capa!$B$4)&gt;=B61,1,0),"")</f>
        <v>0</v>
      </c>
      <c r="B61" s="26">
        <f t="shared" si="1"/>
        <v>1</v>
      </c>
      <c r="C61" s="25">
        <v>255</v>
      </c>
      <c r="D61" s="50" t="s">
        <v>323</v>
      </c>
      <c r="E61" s="151"/>
      <c r="F61" s="135"/>
      <c r="G61" s="143"/>
      <c r="H61" s="124"/>
      <c r="I61" s="137"/>
      <c r="J61" s="45"/>
    </row>
    <row r="62" spans="1:10" ht="43.75" x14ac:dyDescent="0.4">
      <c r="A62" s="72">
        <f>IF(  AND(ISNUMBER(B62),OR(ISNUMBER(C62),C62="PG")),IF(IF(Capa!$B$4="B",0,Capa!$B$4)&gt;=B62,1,0),"")</f>
        <v>0</v>
      </c>
      <c r="B62" s="26">
        <f t="shared" si="1"/>
        <v>1</v>
      </c>
      <c r="C62" s="25">
        <v>256</v>
      </c>
      <c r="D62" s="50" t="s">
        <v>324</v>
      </c>
      <c r="E62" s="151"/>
      <c r="F62" s="135"/>
      <c r="G62" s="143"/>
      <c r="H62" s="124"/>
      <c r="I62" s="137"/>
      <c r="J62" s="45"/>
    </row>
    <row r="63" spans="1:10" ht="58.3" x14ac:dyDescent="0.4">
      <c r="A63" s="72">
        <f>IF(  AND(ISNUMBER(B63),OR(ISNUMBER(C63),C63="PG")),IF(IF(Capa!$B$4="B",0,Capa!$B$4)&gt;=B63,1,0),"")</f>
        <v>0</v>
      </c>
      <c r="B63" s="26">
        <f t="shared" si="1"/>
        <v>1</v>
      </c>
      <c r="C63" s="25">
        <v>257</v>
      </c>
      <c r="D63" s="50" t="s">
        <v>325</v>
      </c>
      <c r="E63" s="151"/>
      <c r="F63" s="135"/>
      <c r="G63" s="143"/>
      <c r="H63" s="124"/>
      <c r="I63" s="137"/>
      <c r="J63" s="45"/>
    </row>
    <row r="64" spans="1:10" x14ac:dyDescent="0.4">
      <c r="A64" s="72" t="str">
        <f>IF(  AND(ISNUMBER(B64),OR(ISNUMBER(C64),C64="PG")),IF(IF(Capa!$B$4="B",0,Capa!$B$4)&gt;=B64,1,0),"")</f>
        <v/>
      </c>
      <c r="B64" s="26">
        <f t="shared" si="1"/>
        <v>2</v>
      </c>
      <c r="C64" s="25" t="s">
        <v>12</v>
      </c>
      <c r="D64" s="50"/>
      <c r="E64" s="151"/>
      <c r="F64" s="135"/>
      <c r="G64" s="143"/>
      <c r="H64" s="124"/>
      <c r="I64" s="137"/>
      <c r="J64" s="45"/>
    </row>
    <row r="65" spans="1:10" ht="58.3" x14ac:dyDescent="0.4">
      <c r="A65" s="72">
        <f>IF(  AND(ISNUMBER(B65),OR(ISNUMBER(C65),C65="PG")),IF(IF(Capa!$B$4="B",0,Capa!$B$4)&gt;=B65,1,0),"")</f>
        <v>0</v>
      </c>
      <c r="B65" s="26">
        <f t="shared" si="1"/>
        <v>2</v>
      </c>
      <c r="C65" s="25">
        <v>258</v>
      </c>
      <c r="D65" s="50" t="s">
        <v>326</v>
      </c>
      <c r="E65" s="151"/>
      <c r="F65" s="135"/>
      <c r="G65" s="143"/>
      <c r="H65" s="124"/>
      <c r="I65" s="137"/>
      <c r="J65" s="45"/>
    </row>
    <row r="66" spans="1:10" ht="58.3" x14ac:dyDescent="0.4">
      <c r="A66" s="72">
        <f>IF(  AND(ISNUMBER(B66),OR(ISNUMBER(C66),C66="PG")),IF(IF(Capa!$B$4="B",0,Capa!$B$4)&gt;=B66,1,0),"")</f>
        <v>0</v>
      </c>
      <c r="B66" s="26">
        <f t="shared" si="1"/>
        <v>2</v>
      </c>
      <c r="C66" s="25">
        <v>259</v>
      </c>
      <c r="D66" s="50" t="s">
        <v>327</v>
      </c>
      <c r="E66" s="151"/>
      <c r="F66" s="135"/>
      <c r="G66" s="143"/>
      <c r="H66" s="124"/>
      <c r="I66" s="137"/>
      <c r="J66" s="45"/>
    </row>
    <row r="67" spans="1:10" x14ac:dyDescent="0.4">
      <c r="A67" s="72" t="str">
        <f>IF(  AND(ISNUMBER(B67),OR(ISNUMBER(C67),C67="PG")),IF(IF(Capa!$B$4="B",0,Capa!$B$4)&gt;=B67,1,0),"")</f>
        <v/>
      </c>
      <c r="B67" s="26">
        <f t="shared" si="1"/>
        <v>3</v>
      </c>
      <c r="C67" s="25" t="s">
        <v>17</v>
      </c>
      <c r="D67" s="50"/>
      <c r="E67" s="151"/>
      <c r="F67" s="135"/>
      <c r="G67" s="143"/>
      <c r="H67" s="124"/>
      <c r="I67" s="137"/>
      <c r="J67" s="45"/>
    </row>
    <row r="68" spans="1:10" ht="87.45" x14ac:dyDescent="0.4">
      <c r="A68" s="72">
        <f>IF(  AND(ISNUMBER(B68),OR(ISNUMBER(C68),C68="PG")),IF(IF(Capa!$B$4="B",0,Capa!$B$4)&gt;=B68,1,0),"")</f>
        <v>0</v>
      </c>
      <c r="B68" s="26">
        <f t="shared" si="1"/>
        <v>3</v>
      </c>
      <c r="C68" s="25">
        <v>260</v>
      </c>
      <c r="D68" s="50" t="s">
        <v>328</v>
      </c>
      <c r="E68" s="151"/>
      <c r="F68" s="135"/>
      <c r="G68" s="143"/>
      <c r="H68" s="124"/>
      <c r="I68" s="137"/>
      <c r="J68" s="45"/>
    </row>
    <row r="69" spans="1:10" ht="29.15" x14ac:dyDescent="0.4">
      <c r="A69" s="72">
        <f>IF(  AND(ISNUMBER(B69),OR(ISNUMBER(C69),C69="PG")),IF(IF(Capa!$B$4="B",0,Capa!$B$4)&gt;=B69,1,0),"")</f>
        <v>0</v>
      </c>
      <c r="B69" s="26">
        <f t="shared" si="1"/>
        <v>3</v>
      </c>
      <c r="C69" s="25">
        <v>261</v>
      </c>
      <c r="D69" s="50" t="s">
        <v>329</v>
      </c>
      <c r="E69" s="151"/>
      <c r="F69" s="135"/>
      <c r="G69" s="143"/>
      <c r="H69" s="124"/>
      <c r="I69" s="137"/>
      <c r="J69" s="45"/>
    </row>
    <row r="70" spans="1:10" ht="29.15" x14ac:dyDescent="0.4">
      <c r="A70" s="72">
        <f>IF(  AND(ISNUMBER(B70),OR(ISNUMBER(C70),C70="PG")),IF(IF(Capa!$B$4="B",0,Capa!$B$4)&gt;=B70,1,0),"")</f>
        <v>0</v>
      </c>
      <c r="B70" s="26">
        <f t="shared" si="1"/>
        <v>3</v>
      </c>
      <c r="C70" s="25">
        <v>262</v>
      </c>
      <c r="D70" s="50" t="s">
        <v>330</v>
      </c>
      <c r="E70" s="151"/>
      <c r="F70" s="135"/>
      <c r="G70" s="143"/>
      <c r="H70" s="124"/>
      <c r="I70" s="137"/>
      <c r="J70" s="45"/>
    </row>
    <row r="71" spans="1:10" ht="43.75" x14ac:dyDescent="0.4">
      <c r="A71" s="72">
        <f>IF(  AND(ISNUMBER(B71),OR(ISNUMBER(C71),C71="PG")),IF(IF(Capa!$B$4="B",0,Capa!$B$4)&gt;=B71,1,0),"")</f>
        <v>0</v>
      </c>
      <c r="B71" s="26">
        <f t="shared" si="1"/>
        <v>3</v>
      </c>
      <c r="C71" s="25">
        <v>263</v>
      </c>
      <c r="D71" s="50" t="s">
        <v>331</v>
      </c>
      <c r="E71" s="151"/>
      <c r="F71" s="135"/>
      <c r="G71" s="143"/>
      <c r="H71" s="124"/>
      <c r="I71" s="137"/>
      <c r="J71" s="45"/>
    </row>
    <row r="72" spans="1:10" ht="29.15" x14ac:dyDescent="0.4">
      <c r="A72" s="72">
        <f>IF(  AND(ISNUMBER(B72),OR(ISNUMBER(C72),C72="PG")),IF(IF(Capa!$B$4="B",0,Capa!$B$4)&gt;=B72,1,0),"")</f>
        <v>0</v>
      </c>
      <c r="B72" s="26">
        <f t="shared" si="1"/>
        <v>3</v>
      </c>
      <c r="C72" s="25">
        <v>264</v>
      </c>
      <c r="D72" s="50" t="s">
        <v>332</v>
      </c>
      <c r="E72" s="151"/>
      <c r="F72" s="135"/>
      <c r="G72" s="143"/>
      <c r="H72" s="124"/>
      <c r="I72" s="137"/>
      <c r="J72" s="45"/>
    </row>
    <row r="73" spans="1:10" ht="8.15" customHeight="1" x14ac:dyDescent="0.4">
      <c r="A73" s="72" t="str">
        <f>IF(  AND(ISNUMBER(B73),OR(ISNUMBER(C73),C73="PG")),IF(IF(Capa!$B$4="B",0,Capa!$B$4)&gt;=B73,1,0),"")</f>
        <v/>
      </c>
      <c r="B73" s="26" t="str">
        <f t="shared" si="1"/>
        <v/>
      </c>
      <c r="C73" s="25"/>
      <c r="D73" s="11"/>
      <c r="E73" s="122"/>
      <c r="F73" s="22"/>
      <c r="G73" s="145"/>
      <c r="H73" s="122"/>
      <c r="I73" s="137"/>
      <c r="J73" s="33"/>
    </row>
    <row r="74" spans="1:10" ht="15.45" customHeight="1" x14ac:dyDescent="0.4">
      <c r="A74" s="72" t="str">
        <f>IF(  AND(ISNUMBER(B74),OR(ISNUMBER(C74),C74="PG")),IF(IF(Capa!$B$4="B",0,Capa!$B$4)&gt;=B74,1,0),"")</f>
        <v/>
      </c>
      <c r="B74" s="63" t="str">
        <f t="shared" si="1"/>
        <v/>
      </c>
      <c r="C74" s="75"/>
      <c r="D74" s="78" t="s">
        <v>333</v>
      </c>
      <c r="E74" s="160">
        <f>IF(COUNTIFS($A75:$A110,"&gt;0",$C75:$C110,"&lt;&gt;PG")&gt;0,(COUNTIFS($A75:$A110,"&gt;0",$C75:$C110,"&lt;&gt;PG",E75:E110,"=S")+COUNTIFS($A75:$A110,"&gt;0",$C75:$C110,"&lt;&gt;PG",E75:E110,"=N",F75:F110,"*"))/COUNTIFS($A75:$A110,"&gt;0",$C75:$C110,"&lt;&gt;PG"),0)</f>
        <v>0</v>
      </c>
      <c r="F74" s="65"/>
      <c r="G74" s="144"/>
      <c r="H74" s="160">
        <f>IF(COUNTIFS($A75:$A110,"&gt;0",$C75:$C110,"&lt;&gt;PG")&gt;0,(COUNTIFS($A75:$A110,"&gt;0",$C75:$C110,"&lt;&gt;PG",E75:E110,"=S")+COUNTIFS($A75:$A110,"&gt;0",$C75:$C110,"&lt;&gt;PG",E75:E110,"=N",F75:F110,"*",H75:H110,"=S"))/COUNTIFS($A75:$A110,"&gt;0",$C75:$C110,"&lt;&gt;PG"),0)</f>
        <v>0</v>
      </c>
      <c r="I74" s="144"/>
      <c r="J74" s="79"/>
    </row>
    <row r="75" spans="1:10" ht="6.45" customHeight="1" x14ac:dyDescent="0.4">
      <c r="A75" s="72" t="str">
        <f>IF(  AND(ISNUMBER(B75),OR(ISNUMBER(C75),C75="PG")),IF(IF(Capa!$B$4="B",0,Capa!$B$4)&gt;=B75,1,0),"")</f>
        <v/>
      </c>
      <c r="B75" s="26" t="str">
        <f t="shared" si="1"/>
        <v/>
      </c>
      <c r="C75" s="25"/>
      <c r="D75" s="11"/>
      <c r="E75" s="122"/>
      <c r="F75" s="22"/>
      <c r="G75" s="145"/>
      <c r="H75" s="122"/>
      <c r="I75" s="137"/>
      <c r="J75" s="33"/>
    </row>
    <row r="76" spans="1:10" x14ac:dyDescent="0.4">
      <c r="A76" s="72" t="str">
        <f>IF(  AND(ISNUMBER(B76),OR(ISNUMBER(C76),C76="PG")),IF(IF(Capa!$B$4="B",0,Capa!$B$4)&gt;=B76,1,0),"")</f>
        <v/>
      </c>
      <c r="B76" s="63" t="str">
        <f t="shared" si="1"/>
        <v/>
      </c>
      <c r="C76" s="75"/>
      <c r="D76" s="78" t="s">
        <v>334</v>
      </c>
      <c r="E76" s="110"/>
      <c r="F76" s="65"/>
      <c r="G76" s="144"/>
      <c r="H76" s="110"/>
      <c r="I76" s="144"/>
      <c r="J76" s="79"/>
    </row>
    <row r="77" spans="1:10" x14ac:dyDescent="0.4">
      <c r="A77" s="72" t="str">
        <f>IF(  AND(ISNUMBER(B77),OR(ISNUMBER(C77),C77="PG")),IF(IF(Capa!$B$4="B",0,Capa!$B$4)&gt;=B77,1,0),"")</f>
        <v/>
      </c>
      <c r="B77" s="26">
        <f t="shared" si="1"/>
        <v>0</v>
      </c>
      <c r="C77" s="25" t="s">
        <v>4</v>
      </c>
      <c r="D77" s="11"/>
      <c r="E77" s="122"/>
      <c r="F77" s="22"/>
      <c r="G77" s="145"/>
      <c r="H77" s="122"/>
      <c r="I77" s="137"/>
      <c r="J77" s="33"/>
    </row>
    <row r="78" spans="1:10" ht="77.599999999999994" x14ac:dyDescent="0.4">
      <c r="A78" s="72">
        <f>IF(  AND(ISNUMBER(B78),OR(ISNUMBER(C78),C78="PG")),IF(IF(Capa!$B$4="B",0,Capa!$B$4)&gt;=B78,1,0),"")</f>
        <v>1</v>
      </c>
      <c r="B78" s="26">
        <f t="shared" si="1"/>
        <v>0</v>
      </c>
      <c r="C78" s="25" t="s">
        <v>791</v>
      </c>
      <c r="D78" s="58" t="s">
        <v>335</v>
      </c>
      <c r="E78" s="151"/>
      <c r="F78" s="135"/>
      <c r="G78" s="143"/>
      <c r="H78" s="124"/>
      <c r="I78" s="137"/>
      <c r="J78" s="45"/>
    </row>
    <row r="79" spans="1:10" ht="29.15" x14ac:dyDescent="0.4">
      <c r="A79" s="72">
        <f>IF(  AND(ISNUMBER(B79),OR(ISNUMBER(C79),C79="PG")),IF(IF(Capa!$B$4="B",0,Capa!$B$4)&gt;=B79,1,0),"")</f>
        <v>1</v>
      </c>
      <c r="B79" s="26">
        <f t="shared" si="1"/>
        <v>0</v>
      </c>
      <c r="C79" s="25">
        <v>265</v>
      </c>
      <c r="D79" s="50" t="s">
        <v>336</v>
      </c>
      <c r="E79" s="151"/>
      <c r="F79" s="135"/>
      <c r="G79" s="143"/>
      <c r="H79" s="124"/>
      <c r="I79" s="137"/>
      <c r="J79" s="45"/>
    </row>
    <row r="80" spans="1:10" ht="43.75" x14ac:dyDescent="0.4">
      <c r="A80" s="72">
        <f>IF(  AND(ISNUMBER(B80),OR(ISNUMBER(C80),C80="PG")),IF(IF(Capa!$B$4="B",0,Capa!$B$4)&gt;=B80,1,0),"")</f>
        <v>1</v>
      </c>
      <c r="B80" s="26">
        <f t="shared" si="1"/>
        <v>0</v>
      </c>
      <c r="C80" s="25">
        <v>266</v>
      </c>
      <c r="D80" s="50" t="s">
        <v>337</v>
      </c>
      <c r="E80" s="151"/>
      <c r="F80" s="135"/>
      <c r="G80" s="143"/>
      <c r="H80" s="124"/>
      <c r="I80" s="137"/>
      <c r="J80" s="45"/>
    </row>
    <row r="81" spans="1:10" ht="43.75" x14ac:dyDescent="0.4">
      <c r="A81" s="72">
        <f>IF(  AND(ISNUMBER(B81),OR(ISNUMBER(C81),C81="PG")),IF(IF(Capa!$B$4="B",0,Capa!$B$4)&gt;=B81,1,0),"")</f>
        <v>1</v>
      </c>
      <c r="B81" s="26">
        <f t="shared" si="1"/>
        <v>0</v>
      </c>
      <c r="C81" s="25">
        <v>267</v>
      </c>
      <c r="D81" s="50" t="s">
        <v>338</v>
      </c>
      <c r="E81" s="151"/>
      <c r="F81" s="135"/>
      <c r="G81" s="143"/>
      <c r="H81" s="124"/>
      <c r="I81" s="137"/>
      <c r="J81" s="45"/>
    </row>
    <row r="82" spans="1:10" ht="72.900000000000006" x14ac:dyDescent="0.4">
      <c r="A82" s="72">
        <f>IF(  AND(ISNUMBER(B82),OR(ISNUMBER(C82),C82="PG")),IF(IF(Capa!$B$4="B",0,Capa!$B$4)&gt;=B82,1,0),"")</f>
        <v>1</v>
      </c>
      <c r="B82" s="26">
        <f t="shared" si="1"/>
        <v>0</v>
      </c>
      <c r="C82" s="25">
        <v>268</v>
      </c>
      <c r="D82" s="50" t="s">
        <v>339</v>
      </c>
      <c r="E82" s="151"/>
      <c r="F82" s="135"/>
      <c r="G82" s="143"/>
      <c r="H82" s="124"/>
      <c r="I82" s="137"/>
      <c r="J82" s="45"/>
    </row>
    <row r="83" spans="1:10" x14ac:dyDescent="0.4">
      <c r="A83" s="72" t="str">
        <f>IF(  AND(ISNUMBER(B83),OR(ISNUMBER(C83),C83="PG")),IF(IF(Capa!$B$4="B",0,Capa!$B$4)&gt;=B83,1,0),"")</f>
        <v/>
      </c>
      <c r="B83" s="26">
        <f t="shared" si="1"/>
        <v>1</v>
      </c>
      <c r="C83" s="25" t="s">
        <v>9</v>
      </c>
      <c r="D83" s="50"/>
      <c r="E83" s="151"/>
      <c r="F83" s="135"/>
      <c r="G83" s="143"/>
      <c r="H83" s="124"/>
      <c r="I83" s="137"/>
      <c r="J83" s="45"/>
    </row>
    <row r="84" spans="1:10" ht="43.75" x14ac:dyDescent="0.4">
      <c r="A84" s="72">
        <f>IF(  AND(ISNUMBER(B84),OR(ISNUMBER(C84),C84="PG")),IF(IF(Capa!$B$4="B",0,Capa!$B$4)&gt;=B84,1,0),"")</f>
        <v>0</v>
      </c>
      <c r="B84" s="26">
        <f t="shared" si="1"/>
        <v>1</v>
      </c>
      <c r="C84" s="25">
        <v>269</v>
      </c>
      <c r="D84" s="50" t="s">
        <v>340</v>
      </c>
      <c r="E84" s="151"/>
      <c r="F84" s="135"/>
      <c r="G84" s="143"/>
      <c r="H84" s="124"/>
      <c r="I84" s="137"/>
      <c r="J84" s="45"/>
    </row>
    <row r="85" spans="1:10" ht="43.75" x14ac:dyDescent="0.4">
      <c r="A85" s="72">
        <f>IF(  AND(ISNUMBER(B85),OR(ISNUMBER(C85),C85="PG")),IF(IF(Capa!$B$4="B",0,Capa!$B$4)&gt;=B85,1,0),"")</f>
        <v>0</v>
      </c>
      <c r="B85" s="26">
        <f t="shared" si="1"/>
        <v>1</v>
      </c>
      <c r="C85" s="25">
        <v>270</v>
      </c>
      <c r="D85" s="50" t="s">
        <v>341</v>
      </c>
      <c r="E85" s="151"/>
      <c r="F85" s="135"/>
      <c r="G85" s="143"/>
      <c r="H85" s="124"/>
      <c r="I85" s="137"/>
      <c r="J85" s="45"/>
    </row>
    <row r="86" spans="1:10" x14ac:dyDescent="0.4">
      <c r="A86" s="72" t="str">
        <f>IF(  AND(ISNUMBER(B86),OR(ISNUMBER(C86),C86="PG")),IF(IF(Capa!$B$4="B",0,Capa!$B$4)&gt;=B86,1,0),"")</f>
        <v/>
      </c>
      <c r="B86" s="26">
        <f t="shared" si="1"/>
        <v>2</v>
      </c>
      <c r="C86" s="25" t="s">
        <v>12</v>
      </c>
      <c r="D86" s="50"/>
      <c r="E86" s="151"/>
      <c r="F86" s="135"/>
      <c r="G86" s="143"/>
      <c r="H86" s="124"/>
      <c r="I86" s="137"/>
      <c r="J86" s="45"/>
    </row>
    <row r="87" spans="1:10" ht="43.75" x14ac:dyDescent="0.4">
      <c r="A87" s="72">
        <f>IF(  AND(ISNUMBER(B87),OR(ISNUMBER(C87),C87="PG")),IF(IF(Capa!$B$4="B",0,Capa!$B$4)&gt;=B87,1,0),"")</f>
        <v>0</v>
      </c>
      <c r="B87" s="26">
        <f t="shared" si="1"/>
        <v>2</v>
      </c>
      <c r="C87" s="25">
        <v>271</v>
      </c>
      <c r="D87" s="50" t="s">
        <v>342</v>
      </c>
      <c r="E87" s="151"/>
      <c r="F87" s="135"/>
      <c r="G87" s="143"/>
      <c r="H87" s="124"/>
      <c r="I87" s="137"/>
      <c r="J87" s="45"/>
    </row>
    <row r="88" spans="1:10" ht="58.3" x14ac:dyDescent="0.4">
      <c r="A88" s="72">
        <f>IF(  AND(ISNUMBER(B88),OR(ISNUMBER(C88),C88="PG")),IF(IF(Capa!$B$4="B",0,Capa!$B$4)&gt;=B88,1,0),"")</f>
        <v>0</v>
      </c>
      <c r="B88" s="26">
        <f t="shared" si="1"/>
        <v>2</v>
      </c>
      <c r="C88" s="25">
        <v>272</v>
      </c>
      <c r="D88" s="50" t="s">
        <v>343</v>
      </c>
      <c r="E88" s="151"/>
      <c r="F88" s="135"/>
      <c r="G88" s="143"/>
      <c r="H88" s="124"/>
      <c r="I88" s="137"/>
      <c r="J88" s="45"/>
    </row>
    <row r="89" spans="1:10" ht="72.900000000000006" x14ac:dyDescent="0.4">
      <c r="A89" s="72">
        <f>IF(  AND(ISNUMBER(B89),OR(ISNUMBER(C89),C89="PG")),IF(IF(Capa!$B$4="B",0,Capa!$B$4)&gt;=B89,1,0),"")</f>
        <v>0</v>
      </c>
      <c r="B89" s="26">
        <f t="shared" si="1"/>
        <v>2</v>
      </c>
      <c r="C89" s="25">
        <v>273</v>
      </c>
      <c r="D89" s="50" t="s">
        <v>344</v>
      </c>
      <c r="E89" s="151"/>
      <c r="F89" s="135"/>
      <c r="G89" s="143"/>
      <c r="H89" s="124"/>
      <c r="I89" s="137"/>
      <c r="J89" s="45"/>
    </row>
    <row r="90" spans="1:10" x14ac:dyDescent="0.4">
      <c r="A90" s="72" t="str">
        <f>IF(  AND(ISNUMBER(B90),OR(ISNUMBER(C90),C90="PG")),IF(IF(Capa!$B$4="B",0,Capa!$B$4)&gt;=B90,1,0),"")</f>
        <v/>
      </c>
      <c r="B90" s="26">
        <f t="shared" si="1"/>
        <v>3</v>
      </c>
      <c r="C90" s="25" t="s">
        <v>17</v>
      </c>
      <c r="D90" s="50"/>
      <c r="E90" s="151"/>
      <c r="F90" s="135"/>
      <c r="G90" s="143"/>
      <c r="H90" s="124"/>
      <c r="I90" s="137"/>
      <c r="J90" s="45"/>
    </row>
    <row r="91" spans="1:10" ht="29.15" x14ac:dyDescent="0.4">
      <c r="A91" s="72">
        <f>IF(  AND(ISNUMBER(B91),OR(ISNUMBER(C91),C91="PG")),IF(IF(Capa!$B$4="B",0,Capa!$B$4)&gt;=B91,1,0),"")</f>
        <v>0</v>
      </c>
      <c r="B91" s="26">
        <f t="shared" si="1"/>
        <v>3</v>
      </c>
      <c r="C91" s="25">
        <v>274</v>
      </c>
      <c r="D91" s="50" t="s">
        <v>345</v>
      </c>
      <c r="E91" s="151"/>
      <c r="F91" s="135"/>
      <c r="G91" s="143"/>
      <c r="H91" s="124"/>
      <c r="I91" s="137"/>
      <c r="J91" s="45"/>
    </row>
    <row r="92" spans="1:10" ht="72.900000000000006" x14ac:dyDescent="0.4">
      <c r="A92" s="72">
        <f>IF(  AND(ISNUMBER(B92),OR(ISNUMBER(C92),C92="PG")),IF(IF(Capa!$B$4="B",0,Capa!$B$4)&gt;=B92,1,0),"")</f>
        <v>0</v>
      </c>
      <c r="B92" s="26">
        <f t="shared" si="1"/>
        <v>3</v>
      </c>
      <c r="C92" s="25">
        <v>275</v>
      </c>
      <c r="D92" s="50" t="s">
        <v>346</v>
      </c>
      <c r="E92" s="151"/>
      <c r="F92" s="135"/>
      <c r="G92" s="143"/>
      <c r="H92" s="124"/>
      <c r="I92" s="137"/>
      <c r="J92" s="45"/>
    </row>
    <row r="93" spans="1:10" ht="29.15" x14ac:dyDescent="0.4">
      <c r="A93" s="72">
        <f>IF(  AND(ISNUMBER(B93),OR(ISNUMBER(C93),C93="PG")),IF(IF(Capa!$B$4="B",0,Capa!$B$4)&gt;=B93,1,0),"")</f>
        <v>0</v>
      </c>
      <c r="B93" s="26">
        <f t="shared" si="1"/>
        <v>3</v>
      </c>
      <c r="C93" s="25">
        <v>276</v>
      </c>
      <c r="D93" s="50" t="s">
        <v>347</v>
      </c>
      <c r="E93" s="151"/>
      <c r="F93" s="135"/>
      <c r="G93" s="143"/>
      <c r="H93" s="124"/>
      <c r="I93" s="137"/>
      <c r="J93" s="45"/>
    </row>
    <row r="94" spans="1:10" x14ac:dyDescent="0.4">
      <c r="A94" s="72" t="str">
        <f>IF(  AND(ISNUMBER(B94),OR(ISNUMBER(C94),C94="PG")),IF(IF(Capa!$B$4="B",0,Capa!$B$4)&gt;=B94,1,0),"")</f>
        <v/>
      </c>
      <c r="B94" s="26" t="str">
        <f t="shared" si="1"/>
        <v/>
      </c>
      <c r="C94" s="25"/>
      <c r="D94" s="11"/>
      <c r="E94" s="122"/>
      <c r="F94" s="22"/>
      <c r="G94" s="145"/>
      <c r="H94" s="122"/>
      <c r="I94" s="137"/>
      <c r="J94" s="33"/>
    </row>
    <row r="95" spans="1:10" x14ac:dyDescent="0.4">
      <c r="A95" s="72" t="str">
        <f>IF(  AND(ISNUMBER(B95),OR(ISNUMBER(C95),C95="PG")),IF(IF(Capa!$B$4="B",0,Capa!$B$4)&gt;=B95,1,0),"")</f>
        <v/>
      </c>
      <c r="B95" s="63" t="str">
        <f t="shared" si="1"/>
        <v/>
      </c>
      <c r="C95" s="75"/>
      <c r="D95" s="78" t="s">
        <v>348</v>
      </c>
      <c r="E95" s="110"/>
      <c r="F95" s="65"/>
      <c r="G95" s="144"/>
      <c r="H95" s="110"/>
      <c r="I95" s="144"/>
      <c r="J95" s="79"/>
    </row>
    <row r="96" spans="1:10" ht="12.9" customHeight="1" x14ac:dyDescent="0.4">
      <c r="A96" s="72" t="str">
        <f>IF(  AND(ISNUMBER(B96),OR(ISNUMBER(C96),C96="PG")),IF(IF(Capa!$B$4="B",0,Capa!$B$4)&gt;=B96,1,0),"")</f>
        <v/>
      </c>
      <c r="B96" s="26">
        <f t="shared" si="1"/>
        <v>0</v>
      </c>
      <c r="C96" s="25" t="s">
        <v>4</v>
      </c>
      <c r="D96" s="11"/>
      <c r="E96" s="122"/>
      <c r="F96" s="22"/>
      <c r="G96" s="145"/>
      <c r="H96" s="122"/>
      <c r="I96" s="137"/>
      <c r="J96" s="33"/>
    </row>
    <row r="97" spans="1:10" ht="39" x14ac:dyDescent="0.4">
      <c r="A97" s="72">
        <f>IF(  AND(ISNUMBER(B97),OR(ISNUMBER(C97),C97="PG")),IF(IF(Capa!$B$4="B",0,Capa!$B$4)&gt;=B97,1,0),"")</f>
        <v>1</v>
      </c>
      <c r="B97" s="26">
        <f t="shared" si="1"/>
        <v>0</v>
      </c>
      <c r="C97" s="25" t="s">
        <v>791</v>
      </c>
      <c r="D97" s="58" t="s">
        <v>349</v>
      </c>
      <c r="E97" s="151"/>
      <c r="F97" s="135"/>
      <c r="G97" s="143"/>
      <c r="H97" s="124"/>
      <c r="I97" s="137"/>
      <c r="J97" s="45"/>
    </row>
    <row r="98" spans="1:10" ht="29.15" x14ac:dyDescent="0.4">
      <c r="A98" s="72">
        <f>IF(  AND(ISNUMBER(B98),OR(ISNUMBER(C98),C98="PG")),IF(IF(Capa!$B$4="B",0,Capa!$B$4)&gt;=B98,1,0),"")</f>
        <v>1</v>
      </c>
      <c r="B98" s="26">
        <f t="shared" si="1"/>
        <v>0</v>
      </c>
      <c r="C98" s="25">
        <v>277</v>
      </c>
      <c r="D98" s="50" t="s">
        <v>350</v>
      </c>
      <c r="E98" s="151"/>
      <c r="F98" s="135"/>
      <c r="G98" s="143"/>
      <c r="H98" s="124"/>
      <c r="I98" s="137"/>
      <c r="J98" s="45"/>
    </row>
    <row r="99" spans="1:10" ht="58.3" x14ac:dyDescent="0.4">
      <c r="A99" s="72">
        <f>IF(  AND(ISNUMBER(B99),OR(ISNUMBER(C99),C99="PG")),IF(IF(Capa!$B$4="B",0,Capa!$B$4)&gt;=B99,1,0),"")</f>
        <v>1</v>
      </c>
      <c r="B99" s="26">
        <f t="shared" si="1"/>
        <v>0</v>
      </c>
      <c r="C99" s="25">
        <v>278</v>
      </c>
      <c r="D99" s="50" t="s">
        <v>351</v>
      </c>
      <c r="E99" s="151"/>
      <c r="F99" s="135"/>
      <c r="G99" s="143"/>
      <c r="H99" s="124"/>
      <c r="I99" s="137"/>
      <c r="J99" s="45"/>
    </row>
    <row r="100" spans="1:10" ht="72.900000000000006" x14ac:dyDescent="0.4">
      <c r="A100" s="72">
        <f>IF(  AND(ISNUMBER(B100),OR(ISNUMBER(C100),C100="PG")),IF(IF(Capa!$B$4="B",0,Capa!$B$4)&gt;=B100,1,0),"")</f>
        <v>1</v>
      </c>
      <c r="B100" s="26">
        <f t="shared" si="1"/>
        <v>0</v>
      </c>
      <c r="C100" s="25">
        <v>279</v>
      </c>
      <c r="D100" s="50" t="s">
        <v>352</v>
      </c>
      <c r="E100" s="151"/>
      <c r="F100" s="135"/>
      <c r="G100" s="143"/>
      <c r="H100" s="124"/>
      <c r="I100" s="137"/>
      <c r="J100" s="45"/>
    </row>
    <row r="101" spans="1:10" x14ac:dyDescent="0.4">
      <c r="A101" s="72" t="str">
        <f>IF(  AND(ISNUMBER(B101),OR(ISNUMBER(C101),C101="PG")),IF(IF(Capa!$B$4="B",0,Capa!$B$4)&gt;=B101,1,0),"")</f>
        <v/>
      </c>
      <c r="B101" s="26">
        <f t="shared" si="1"/>
        <v>1</v>
      </c>
      <c r="C101" s="25" t="s">
        <v>9</v>
      </c>
      <c r="D101" s="50"/>
      <c r="E101" s="151"/>
      <c r="F101" s="135"/>
      <c r="G101" s="143"/>
      <c r="H101" s="124"/>
      <c r="I101" s="137"/>
      <c r="J101" s="45"/>
    </row>
    <row r="102" spans="1:10" ht="43.75" x14ac:dyDescent="0.4">
      <c r="A102" s="72">
        <f>IF(  AND(ISNUMBER(B102),OR(ISNUMBER(C102),C102="PG")),IF(IF(Capa!$B$4="B",0,Capa!$B$4)&gt;=B102,1,0),"")</f>
        <v>0</v>
      </c>
      <c r="B102" s="26">
        <f t="shared" si="1"/>
        <v>1</v>
      </c>
      <c r="C102" s="25">
        <v>280</v>
      </c>
      <c r="D102" s="50" t="s">
        <v>353</v>
      </c>
      <c r="E102" s="151"/>
      <c r="F102" s="135"/>
      <c r="G102" s="143"/>
      <c r="H102" s="124"/>
      <c r="I102" s="137"/>
      <c r="J102" s="45"/>
    </row>
    <row r="103" spans="1:10" ht="29.15" x14ac:dyDescent="0.4">
      <c r="A103" s="72">
        <f>IF(  AND(ISNUMBER(B103),OR(ISNUMBER(C103),C103="PG")),IF(IF(Capa!$B$4="B",0,Capa!$B$4)&gt;=B103,1,0),"")</f>
        <v>0</v>
      </c>
      <c r="B103" s="26">
        <f t="shared" si="1"/>
        <v>1</v>
      </c>
      <c r="C103" s="25">
        <v>281</v>
      </c>
      <c r="D103" s="50" t="s">
        <v>354</v>
      </c>
      <c r="E103" s="151"/>
      <c r="F103" s="135"/>
      <c r="G103" s="143"/>
      <c r="H103" s="124"/>
      <c r="I103" s="137"/>
      <c r="J103" s="45"/>
    </row>
    <row r="104" spans="1:10" ht="58.3" x14ac:dyDescent="0.4">
      <c r="A104" s="72">
        <f>IF(  AND(ISNUMBER(B104),OR(ISNUMBER(C104),C104="PG")),IF(IF(Capa!$B$4="B",0,Capa!$B$4)&gt;=B104,1,0),"")</f>
        <v>0</v>
      </c>
      <c r="B104" s="26">
        <f t="shared" si="1"/>
        <v>1</v>
      </c>
      <c r="C104" s="25">
        <v>282</v>
      </c>
      <c r="D104" s="50" t="s">
        <v>355</v>
      </c>
      <c r="E104" s="151"/>
      <c r="F104" s="135"/>
      <c r="G104" s="143"/>
      <c r="H104" s="124"/>
      <c r="I104" s="137"/>
      <c r="J104" s="45"/>
    </row>
    <row r="105" spans="1:10" x14ac:dyDescent="0.4">
      <c r="A105" s="72" t="str">
        <f>IF(  AND(ISNUMBER(B105),OR(ISNUMBER(C105),C105="PG")),IF(IF(Capa!$B$4="B",0,Capa!$B$4)&gt;=B105,1,0),"")</f>
        <v/>
      </c>
      <c r="B105" s="26">
        <f t="shared" si="1"/>
        <v>2</v>
      </c>
      <c r="C105" s="25" t="s">
        <v>12</v>
      </c>
      <c r="D105" s="50"/>
      <c r="E105" s="151"/>
      <c r="F105" s="135"/>
      <c r="G105" s="143"/>
      <c r="H105" s="124"/>
      <c r="I105" s="137"/>
      <c r="J105" s="45"/>
    </row>
    <row r="106" spans="1:10" ht="58.3" x14ac:dyDescent="0.4">
      <c r="A106" s="72">
        <f>IF(  AND(ISNUMBER(B106),OR(ISNUMBER(C106),C106="PG")),IF(IF(Capa!$B$4="B",0,Capa!$B$4)&gt;=B106,1,0),"")</f>
        <v>0</v>
      </c>
      <c r="B106" s="26">
        <f t="shared" si="1"/>
        <v>2</v>
      </c>
      <c r="C106" s="25">
        <v>283</v>
      </c>
      <c r="D106" s="50" t="s">
        <v>356</v>
      </c>
      <c r="E106" s="151"/>
      <c r="F106" s="135"/>
      <c r="G106" s="143"/>
      <c r="H106" s="124"/>
      <c r="I106" s="137"/>
      <c r="J106" s="45"/>
    </row>
    <row r="107" spans="1:10" x14ac:dyDescent="0.4">
      <c r="A107" s="72" t="str">
        <f>IF(  AND(ISNUMBER(B107),OR(ISNUMBER(C107),C107="PG")),IF(IF(Capa!$B$4="B",0,Capa!$B$4)&gt;=B107,1,0),"")</f>
        <v/>
      </c>
      <c r="B107" s="26">
        <f t="shared" si="1"/>
        <v>3</v>
      </c>
      <c r="C107" s="25" t="s">
        <v>17</v>
      </c>
      <c r="D107" s="50"/>
      <c r="E107" s="151"/>
      <c r="F107" s="135"/>
      <c r="G107" s="143"/>
      <c r="H107" s="124"/>
      <c r="I107" s="137"/>
      <c r="J107" s="45"/>
    </row>
    <row r="108" spans="1:10" ht="29.15" x14ac:dyDescent="0.4">
      <c r="A108" s="72">
        <f>IF(  AND(ISNUMBER(B108),OR(ISNUMBER(C108),C108="PG")),IF(IF(Capa!$B$4="B",0,Capa!$B$4)&gt;=B108,1,0),"")</f>
        <v>0</v>
      </c>
      <c r="B108" s="26">
        <f t="shared" si="1"/>
        <v>3</v>
      </c>
      <c r="C108" s="25">
        <v>284</v>
      </c>
      <c r="D108" s="50" t="s">
        <v>357</v>
      </c>
      <c r="E108" s="151"/>
      <c r="F108" s="135"/>
      <c r="G108" s="143"/>
      <c r="H108" s="124"/>
      <c r="I108" s="137"/>
      <c r="J108" s="45"/>
    </row>
    <row r="109" spans="1:10" ht="29.15" x14ac:dyDescent="0.4">
      <c r="A109" s="72">
        <f>IF(  AND(ISNUMBER(B109),OR(ISNUMBER(C109),C109="PG")),IF(IF(Capa!$B$4="B",0,Capa!$B$4)&gt;=B109,1,0),"")</f>
        <v>0</v>
      </c>
      <c r="B109" s="80">
        <f t="shared" si="1"/>
        <v>3</v>
      </c>
      <c r="C109" s="81">
        <v>285</v>
      </c>
      <c r="D109" s="162" t="s">
        <v>358</v>
      </c>
      <c r="E109" s="123"/>
      <c r="F109" s="163"/>
      <c r="G109" s="143"/>
      <c r="H109" s="164"/>
      <c r="I109" s="137"/>
      <c r="J109" s="165"/>
    </row>
    <row r="110" spans="1:10" x14ac:dyDescent="0.4">
      <c r="A110" s="72" t="str">
        <f>IF(  AND(ISNUMBER(B110),OR(ISNUMBER(C110),C110="PG")),IF(IF(Capa!$B$4="B",0,Capa!$B$4)&gt;=B110,1,0),"")</f>
        <v/>
      </c>
      <c r="B110" s="26" t="str">
        <f t="shared" si="1"/>
        <v/>
      </c>
      <c r="C110" s="25"/>
      <c r="D110" s="11"/>
      <c r="E110" s="122"/>
      <c r="F110" s="22"/>
      <c r="G110" s="175"/>
      <c r="H110" s="122"/>
      <c r="I110" s="103"/>
      <c r="J110" s="33"/>
    </row>
    <row r="111" spans="1:10" s="200" customFormat="1" x14ac:dyDescent="0.4">
      <c r="A111" s="204"/>
      <c r="B111" s="205"/>
      <c r="C111" s="206"/>
      <c r="D111" s="207"/>
      <c r="E111" s="208"/>
      <c r="F111" s="209"/>
      <c r="G111" s="209"/>
      <c r="H111" s="208"/>
      <c r="I111" s="210"/>
      <c r="J111" s="211"/>
    </row>
    <row r="112" spans="1:10" s="200" customFormat="1" x14ac:dyDescent="0.4">
      <c r="A112" s="204"/>
      <c r="B112" s="205"/>
      <c r="C112" s="206"/>
      <c r="D112" s="207"/>
      <c r="E112" s="208"/>
      <c r="F112" s="209"/>
      <c r="G112" s="209"/>
      <c r="H112" s="208"/>
      <c r="I112" s="210"/>
      <c r="J112" s="211"/>
    </row>
    <row r="113" spans="1:10" s="200" customFormat="1" x14ac:dyDescent="0.4">
      <c r="A113" s="204"/>
      <c r="B113" s="205"/>
      <c r="C113" s="206"/>
      <c r="D113" s="207"/>
      <c r="E113" s="208"/>
      <c r="F113" s="209"/>
      <c r="G113" s="209"/>
      <c r="H113" s="208"/>
      <c r="I113" s="210"/>
      <c r="J113" s="211"/>
    </row>
    <row r="114" spans="1:10" s="200" customFormat="1" x14ac:dyDescent="0.4">
      <c r="A114" s="204"/>
      <c r="B114" s="205"/>
      <c r="C114" s="206"/>
      <c r="D114" s="207"/>
      <c r="E114" s="208"/>
      <c r="F114" s="209"/>
      <c r="G114" s="209"/>
      <c r="H114" s="208"/>
      <c r="I114" s="210"/>
      <c r="J114" s="211"/>
    </row>
    <row r="115" spans="1:10" s="200" customFormat="1" x14ac:dyDescent="0.4">
      <c r="A115" s="204"/>
      <c r="B115" s="205"/>
      <c r="C115" s="206"/>
      <c r="D115" s="207"/>
      <c r="E115" s="208"/>
      <c r="F115" s="209"/>
      <c r="G115" s="209"/>
      <c r="H115" s="208"/>
      <c r="I115" s="210"/>
      <c r="J115" s="211"/>
    </row>
    <row r="116" spans="1:10" s="200" customFormat="1" x14ac:dyDescent="0.4">
      <c r="A116" s="204"/>
      <c r="B116" s="205"/>
      <c r="C116" s="206"/>
      <c r="D116" s="207"/>
      <c r="E116" s="208"/>
      <c r="F116" s="209"/>
      <c r="G116" s="209"/>
      <c r="H116" s="208"/>
      <c r="I116" s="210"/>
      <c r="J116" s="211"/>
    </row>
    <row r="117" spans="1:10" s="200" customFormat="1" x14ac:dyDescent="0.4">
      <c r="A117" s="204"/>
      <c r="B117" s="205"/>
      <c r="C117" s="206"/>
      <c r="D117" s="207"/>
      <c r="E117" s="208"/>
      <c r="F117" s="209"/>
      <c r="G117" s="209"/>
      <c r="H117" s="208"/>
      <c r="I117" s="210"/>
      <c r="J117" s="211"/>
    </row>
    <row r="118" spans="1:10" s="200" customFormat="1" x14ac:dyDescent="0.4">
      <c r="A118" s="204"/>
      <c r="B118" s="205"/>
      <c r="C118" s="206"/>
      <c r="D118" s="207"/>
      <c r="E118" s="208"/>
      <c r="F118" s="209"/>
      <c r="G118" s="209"/>
      <c r="H118" s="208"/>
      <c r="I118" s="210"/>
      <c r="J118" s="211"/>
    </row>
    <row r="119" spans="1:10" s="200" customFormat="1" x14ac:dyDescent="0.4">
      <c r="A119" s="204"/>
      <c r="B119" s="205"/>
      <c r="C119" s="206"/>
      <c r="D119" s="207"/>
      <c r="E119" s="208"/>
      <c r="F119" s="209"/>
      <c r="G119" s="209"/>
      <c r="H119" s="208"/>
      <c r="I119" s="210"/>
      <c r="J119" s="211"/>
    </row>
    <row r="120" spans="1:10" s="200" customFormat="1" x14ac:dyDescent="0.4">
      <c r="A120" s="204"/>
      <c r="B120" s="205"/>
      <c r="C120" s="206"/>
      <c r="D120" s="207"/>
      <c r="E120" s="208"/>
      <c r="F120" s="209"/>
      <c r="G120" s="209"/>
      <c r="H120" s="208"/>
      <c r="I120" s="210"/>
      <c r="J120" s="211"/>
    </row>
    <row r="121" spans="1:10" s="200" customFormat="1" x14ac:dyDescent="0.4">
      <c r="A121" s="204"/>
      <c r="B121" s="205"/>
      <c r="C121" s="206"/>
      <c r="D121" s="207"/>
      <c r="E121" s="208"/>
      <c r="F121" s="209"/>
      <c r="G121" s="209"/>
      <c r="H121" s="208"/>
      <c r="I121" s="210"/>
      <c r="J121" s="211"/>
    </row>
    <row r="122" spans="1:10" s="200" customFormat="1" x14ac:dyDescent="0.4">
      <c r="A122" s="204"/>
      <c r="B122" s="205"/>
      <c r="C122" s="206"/>
      <c r="D122" s="207"/>
      <c r="E122" s="208"/>
      <c r="F122" s="209"/>
      <c r="G122" s="209"/>
      <c r="H122" s="208"/>
      <c r="I122" s="210"/>
      <c r="J122" s="211"/>
    </row>
    <row r="123" spans="1:10" s="200" customFormat="1" x14ac:dyDescent="0.4">
      <c r="A123" s="204"/>
      <c r="B123" s="205"/>
      <c r="C123" s="206"/>
      <c r="D123" s="207"/>
      <c r="E123" s="208"/>
      <c r="F123" s="209"/>
      <c r="G123" s="209"/>
      <c r="H123" s="208"/>
      <c r="I123" s="210"/>
      <c r="J123" s="211"/>
    </row>
    <row r="124" spans="1:10" s="200" customFormat="1" x14ac:dyDescent="0.4">
      <c r="A124" s="204"/>
      <c r="B124" s="205"/>
      <c r="C124" s="206"/>
      <c r="D124" s="207"/>
      <c r="E124" s="208"/>
      <c r="F124" s="209"/>
      <c r="G124" s="209"/>
      <c r="H124" s="208"/>
      <c r="I124" s="210"/>
      <c r="J124" s="211"/>
    </row>
    <row r="125" spans="1:10" s="200" customFormat="1" x14ac:dyDescent="0.4">
      <c r="A125" s="204"/>
      <c r="B125" s="205"/>
      <c r="C125" s="206"/>
      <c r="D125" s="207"/>
      <c r="E125" s="208"/>
      <c r="F125" s="209"/>
      <c r="G125" s="209"/>
      <c r="H125" s="208"/>
      <c r="I125" s="210"/>
      <c r="J125" s="211"/>
    </row>
    <row r="126" spans="1:10" s="200" customFormat="1" x14ac:dyDescent="0.4">
      <c r="A126" s="204"/>
      <c r="B126" s="205"/>
      <c r="C126" s="206"/>
      <c r="D126" s="207"/>
      <c r="E126" s="208"/>
      <c r="F126" s="209"/>
      <c r="G126" s="209"/>
      <c r="H126" s="208"/>
      <c r="I126" s="210"/>
      <c r="J126" s="211"/>
    </row>
    <row r="127" spans="1:10" s="200" customFormat="1" x14ac:dyDescent="0.4">
      <c r="A127" s="204"/>
      <c r="B127" s="205"/>
      <c r="C127" s="206"/>
      <c r="D127" s="207"/>
      <c r="E127" s="208"/>
      <c r="F127" s="209"/>
      <c r="G127" s="209"/>
      <c r="H127" s="208"/>
      <c r="I127" s="210"/>
      <c r="J127" s="211"/>
    </row>
    <row r="128" spans="1:10" s="200" customFormat="1" x14ac:dyDescent="0.4">
      <c r="A128" s="204"/>
      <c r="B128" s="205"/>
      <c r="C128" s="206"/>
      <c r="D128" s="207"/>
      <c r="E128" s="208"/>
      <c r="F128" s="209"/>
      <c r="G128" s="209"/>
      <c r="H128" s="208"/>
      <c r="I128" s="210"/>
      <c r="J128" s="211"/>
    </row>
    <row r="129" spans="1:10" s="200" customFormat="1" x14ac:dyDescent="0.4">
      <c r="A129" s="204"/>
      <c r="B129" s="205"/>
      <c r="C129" s="206"/>
      <c r="D129" s="207"/>
      <c r="E129" s="208"/>
      <c r="F129" s="209"/>
      <c r="G129" s="209"/>
      <c r="H129" s="208"/>
      <c r="I129" s="210"/>
      <c r="J129" s="211"/>
    </row>
    <row r="130" spans="1:10" s="200" customFormat="1" x14ac:dyDescent="0.4">
      <c r="A130" s="204"/>
      <c r="B130" s="205"/>
      <c r="C130" s="206"/>
      <c r="D130" s="207"/>
      <c r="E130" s="208"/>
      <c r="F130" s="209"/>
      <c r="G130" s="209"/>
      <c r="H130" s="208"/>
      <c r="I130" s="210"/>
      <c r="J130" s="211"/>
    </row>
    <row r="131" spans="1:10" s="200" customFormat="1" x14ac:dyDescent="0.4">
      <c r="A131" s="204"/>
      <c r="B131" s="205"/>
      <c r="C131" s="206"/>
      <c r="D131" s="207"/>
      <c r="E131" s="208"/>
      <c r="F131" s="209"/>
      <c r="G131" s="209"/>
      <c r="H131" s="208"/>
      <c r="I131" s="210"/>
      <c r="J131" s="211"/>
    </row>
    <row r="132" spans="1:10" s="200" customFormat="1" x14ac:dyDescent="0.4">
      <c r="A132" s="204"/>
      <c r="B132" s="205"/>
      <c r="C132" s="206"/>
      <c r="D132" s="207"/>
      <c r="E132" s="208"/>
      <c r="F132" s="209"/>
      <c r="G132" s="209"/>
      <c r="H132" s="208"/>
      <c r="I132" s="210"/>
      <c r="J132" s="211"/>
    </row>
    <row r="133" spans="1:10" s="200" customFormat="1" x14ac:dyDescent="0.4">
      <c r="A133" s="204"/>
      <c r="B133" s="205"/>
      <c r="C133" s="206"/>
      <c r="D133" s="207"/>
      <c r="E133" s="208"/>
      <c r="F133" s="209"/>
      <c r="G133" s="209"/>
      <c r="H133" s="208"/>
      <c r="I133" s="210"/>
      <c r="J133" s="211"/>
    </row>
    <row r="134" spans="1:10" s="200" customFormat="1" x14ac:dyDescent="0.4">
      <c r="A134" s="204"/>
      <c r="B134" s="205"/>
      <c r="C134" s="206"/>
      <c r="D134" s="207"/>
      <c r="E134" s="208"/>
      <c r="F134" s="209"/>
      <c r="G134" s="209"/>
      <c r="H134" s="208"/>
      <c r="I134" s="210"/>
      <c r="J134" s="211"/>
    </row>
    <row r="135" spans="1:10" s="200" customFormat="1" x14ac:dyDescent="0.4">
      <c r="A135" s="204"/>
      <c r="B135" s="205"/>
      <c r="C135" s="206"/>
      <c r="D135" s="207"/>
      <c r="E135" s="208"/>
      <c r="F135" s="209"/>
      <c r="G135" s="209"/>
      <c r="H135" s="208"/>
      <c r="I135" s="210"/>
      <c r="J135" s="211"/>
    </row>
    <row r="136" spans="1:10" s="200" customFormat="1" x14ac:dyDescent="0.4">
      <c r="A136" s="204"/>
      <c r="B136" s="205"/>
      <c r="C136" s="206"/>
      <c r="D136" s="207"/>
      <c r="E136" s="208"/>
      <c r="F136" s="209"/>
      <c r="G136" s="209"/>
      <c r="H136" s="208"/>
      <c r="I136" s="210"/>
      <c r="J136" s="211"/>
    </row>
    <row r="137" spans="1:10" s="200" customFormat="1" x14ac:dyDescent="0.4">
      <c r="A137" s="204"/>
      <c r="B137" s="205"/>
      <c r="C137" s="206"/>
      <c r="D137" s="207"/>
      <c r="E137" s="208"/>
      <c r="F137" s="209"/>
      <c r="G137" s="209"/>
      <c r="H137" s="208"/>
      <c r="I137" s="210"/>
      <c r="J137" s="211"/>
    </row>
    <row r="138" spans="1:10" s="200" customFormat="1" x14ac:dyDescent="0.4">
      <c r="A138" s="204"/>
      <c r="B138" s="205"/>
      <c r="C138" s="206"/>
      <c r="D138" s="207"/>
      <c r="E138" s="208"/>
      <c r="F138" s="209"/>
      <c r="G138" s="209"/>
      <c r="H138" s="208"/>
      <c r="I138" s="210"/>
      <c r="J138" s="211"/>
    </row>
    <row r="139" spans="1:10" s="200" customFormat="1" x14ac:dyDescent="0.4">
      <c r="A139" s="204"/>
      <c r="B139" s="205"/>
      <c r="C139" s="206"/>
      <c r="D139" s="207"/>
      <c r="E139" s="208"/>
      <c r="F139" s="209"/>
      <c r="G139" s="209"/>
      <c r="H139" s="208"/>
      <c r="I139" s="210"/>
      <c r="J139" s="211"/>
    </row>
    <row r="140" spans="1:10" s="200" customFormat="1" x14ac:dyDescent="0.4">
      <c r="A140" s="204"/>
      <c r="B140" s="205"/>
      <c r="C140" s="206"/>
      <c r="D140" s="207"/>
      <c r="E140" s="208"/>
      <c r="F140" s="209"/>
      <c r="G140" s="209"/>
      <c r="H140" s="208"/>
      <c r="I140" s="210"/>
      <c r="J140" s="211"/>
    </row>
    <row r="141" spans="1:10" s="200" customFormat="1" x14ac:dyDescent="0.4">
      <c r="A141" s="204"/>
      <c r="B141" s="205"/>
      <c r="C141" s="206"/>
      <c r="D141" s="207"/>
      <c r="E141" s="208"/>
      <c r="F141" s="209"/>
      <c r="G141" s="209"/>
      <c r="H141" s="208"/>
      <c r="I141" s="210"/>
      <c r="J141" s="211"/>
    </row>
    <row r="142" spans="1:10" s="200" customFormat="1" x14ac:dyDescent="0.4">
      <c r="A142" s="204"/>
      <c r="B142" s="205"/>
      <c r="C142" s="206"/>
      <c r="D142" s="207"/>
      <c r="E142" s="208"/>
      <c r="F142" s="209"/>
      <c r="G142" s="209"/>
      <c r="H142" s="208"/>
      <c r="I142" s="210"/>
      <c r="J142" s="211"/>
    </row>
    <row r="143" spans="1:10" s="200" customFormat="1" x14ac:dyDescent="0.4">
      <c r="A143" s="204"/>
      <c r="B143" s="205"/>
      <c r="C143" s="206"/>
      <c r="D143" s="207"/>
      <c r="E143" s="208"/>
      <c r="F143" s="209"/>
      <c r="G143" s="209"/>
      <c r="H143" s="208"/>
      <c r="I143" s="210"/>
      <c r="J143" s="211"/>
    </row>
    <row r="144" spans="1:10" s="200" customFormat="1" x14ac:dyDescent="0.4">
      <c r="A144" s="204"/>
      <c r="B144" s="205"/>
      <c r="C144" s="206"/>
      <c r="D144" s="207"/>
      <c r="E144" s="208"/>
      <c r="F144" s="209"/>
      <c r="G144" s="209"/>
      <c r="H144" s="208"/>
      <c r="I144" s="210"/>
      <c r="J144" s="211"/>
    </row>
    <row r="145" spans="1:10" s="200" customFormat="1" x14ac:dyDescent="0.4">
      <c r="A145" s="204"/>
      <c r="B145" s="205"/>
      <c r="C145" s="206"/>
      <c r="D145" s="207"/>
      <c r="E145" s="208"/>
      <c r="F145" s="209"/>
      <c r="G145" s="209"/>
      <c r="H145" s="208"/>
      <c r="I145" s="210"/>
      <c r="J145" s="211"/>
    </row>
    <row r="146" spans="1:10" s="200" customFormat="1" x14ac:dyDescent="0.4">
      <c r="A146" s="204"/>
      <c r="B146" s="205"/>
      <c r="C146" s="206"/>
      <c r="D146" s="207"/>
      <c r="E146" s="208"/>
      <c r="F146" s="209"/>
      <c r="G146" s="209"/>
      <c r="H146" s="208"/>
      <c r="I146" s="210"/>
      <c r="J146" s="211"/>
    </row>
    <row r="147" spans="1:10" s="200" customFormat="1" x14ac:dyDescent="0.4">
      <c r="A147" s="204"/>
      <c r="B147" s="205"/>
      <c r="C147" s="206"/>
      <c r="D147" s="207"/>
      <c r="E147" s="208"/>
      <c r="F147" s="209"/>
      <c r="G147" s="209"/>
      <c r="H147" s="208"/>
      <c r="I147" s="210"/>
      <c r="J147" s="211"/>
    </row>
    <row r="148" spans="1:10" s="200" customFormat="1" x14ac:dyDescent="0.4">
      <c r="A148" s="204"/>
      <c r="B148" s="205"/>
      <c r="C148" s="206"/>
      <c r="D148" s="207"/>
      <c r="E148" s="208"/>
      <c r="F148" s="209"/>
      <c r="G148" s="209"/>
      <c r="H148" s="208"/>
      <c r="I148" s="210"/>
      <c r="J148" s="211"/>
    </row>
    <row r="149" spans="1:10" s="200" customFormat="1" x14ac:dyDescent="0.4">
      <c r="A149" s="204"/>
      <c r="B149" s="205"/>
      <c r="C149" s="206"/>
      <c r="D149" s="207"/>
      <c r="E149" s="208"/>
      <c r="F149" s="209"/>
      <c r="G149" s="209"/>
      <c r="H149" s="208"/>
      <c r="I149" s="210"/>
      <c r="J149" s="211"/>
    </row>
    <row r="150" spans="1:10" s="200" customFormat="1" x14ac:dyDescent="0.4">
      <c r="A150" s="204"/>
      <c r="B150" s="205"/>
      <c r="C150" s="206"/>
      <c r="D150" s="207"/>
      <c r="E150" s="208"/>
      <c r="F150" s="209"/>
      <c r="G150" s="209"/>
      <c r="H150" s="208"/>
      <c r="I150" s="210"/>
      <c r="J150" s="211"/>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row r="167" spans="1:10" s="200" customFormat="1" x14ac:dyDescent="0.4">
      <c r="A167" s="204"/>
      <c r="B167" s="205"/>
      <c r="C167" s="206"/>
      <c r="D167" s="207"/>
      <c r="E167" s="208"/>
      <c r="F167" s="209"/>
      <c r="G167" s="209"/>
      <c r="H167" s="208"/>
      <c r="I167" s="210"/>
      <c r="J167" s="211"/>
    </row>
    <row r="168" spans="1:10" s="200" customFormat="1" x14ac:dyDescent="0.4">
      <c r="A168" s="204"/>
      <c r="B168" s="205"/>
      <c r="C168" s="206"/>
      <c r="D168" s="207"/>
      <c r="E168" s="208"/>
      <c r="F168" s="209"/>
      <c r="G168" s="209"/>
      <c r="H168" s="208"/>
      <c r="I168" s="210"/>
      <c r="J168" s="211"/>
    </row>
    <row r="169" spans="1:10" s="200" customFormat="1" x14ac:dyDescent="0.4">
      <c r="A169" s="204"/>
      <c r="B169" s="205"/>
      <c r="C169" s="206"/>
      <c r="D169" s="207"/>
      <c r="E169" s="208"/>
      <c r="F169" s="209"/>
      <c r="G169" s="209"/>
      <c r="H169" s="208"/>
      <c r="I169" s="210"/>
      <c r="J169" s="211"/>
    </row>
    <row r="170" spans="1:10" s="200" customFormat="1" x14ac:dyDescent="0.4">
      <c r="A170" s="204"/>
      <c r="B170" s="205"/>
      <c r="C170" s="206"/>
      <c r="D170" s="207"/>
      <c r="E170" s="208"/>
      <c r="F170" s="209"/>
      <c r="G170" s="209"/>
      <c r="H170" s="208"/>
      <c r="I170" s="210"/>
      <c r="J170" s="211"/>
    </row>
    <row r="171" spans="1:10" s="200" customFormat="1" x14ac:dyDescent="0.4">
      <c r="A171" s="204"/>
      <c r="B171" s="205"/>
      <c r="C171" s="206"/>
      <c r="D171" s="207"/>
      <c r="E171" s="208"/>
      <c r="F171" s="209"/>
      <c r="G171" s="209"/>
      <c r="H171" s="208"/>
      <c r="I171" s="210"/>
      <c r="J171" s="211"/>
    </row>
    <row r="172" spans="1:10" s="200" customFormat="1" x14ac:dyDescent="0.4">
      <c r="A172" s="204"/>
      <c r="B172" s="205"/>
      <c r="C172" s="206"/>
      <c r="D172" s="207"/>
      <c r="E172" s="208"/>
      <c r="F172" s="209"/>
      <c r="G172" s="209"/>
      <c r="H172" s="208"/>
      <c r="I172" s="210"/>
      <c r="J172" s="211"/>
    </row>
    <row r="173" spans="1:10" s="200" customFormat="1" x14ac:dyDescent="0.4">
      <c r="A173" s="204"/>
      <c r="B173" s="205"/>
      <c r="C173" s="206"/>
      <c r="D173" s="207"/>
      <c r="E173" s="208"/>
      <c r="F173" s="209"/>
      <c r="G173" s="209"/>
      <c r="H173" s="208"/>
      <c r="I173" s="210"/>
      <c r="J173" s="211"/>
    </row>
    <row r="174" spans="1:10" s="200" customFormat="1" x14ac:dyDescent="0.4">
      <c r="A174" s="204"/>
      <c r="B174" s="205"/>
      <c r="C174" s="206"/>
      <c r="D174" s="207"/>
      <c r="E174" s="208"/>
      <c r="F174" s="209"/>
      <c r="G174" s="209"/>
      <c r="H174" s="208"/>
      <c r="I174" s="210"/>
      <c r="J174" s="211"/>
    </row>
    <row r="175" spans="1:10" s="200" customFormat="1" x14ac:dyDescent="0.4">
      <c r="A175" s="204"/>
      <c r="B175" s="205"/>
      <c r="C175" s="206"/>
      <c r="D175" s="207"/>
      <c r="E175" s="208"/>
      <c r="F175" s="209"/>
      <c r="G175" s="209"/>
      <c r="H175" s="208"/>
      <c r="I175" s="210"/>
      <c r="J175" s="211"/>
    </row>
    <row r="176" spans="1:10" s="200" customFormat="1" x14ac:dyDescent="0.4">
      <c r="A176" s="204"/>
      <c r="B176" s="205"/>
      <c r="C176" s="206"/>
      <c r="D176" s="207"/>
      <c r="E176" s="208"/>
      <c r="F176" s="209"/>
      <c r="G176" s="209"/>
      <c r="H176" s="208"/>
      <c r="I176" s="210"/>
      <c r="J176" s="211"/>
    </row>
    <row r="177" spans="1:10" s="200" customFormat="1" x14ac:dyDescent="0.4">
      <c r="A177" s="204"/>
      <c r="B177" s="205"/>
      <c r="C177" s="206"/>
      <c r="D177" s="207"/>
      <c r="E177" s="208"/>
      <c r="F177" s="209"/>
      <c r="G177" s="209"/>
      <c r="H177" s="208"/>
      <c r="I177" s="210"/>
      <c r="J177" s="211"/>
    </row>
    <row r="178" spans="1:10" s="200" customFormat="1" x14ac:dyDescent="0.4">
      <c r="A178" s="204"/>
      <c r="B178" s="205"/>
      <c r="C178" s="206"/>
      <c r="D178" s="207"/>
      <c r="E178" s="208"/>
      <c r="F178" s="209"/>
      <c r="G178" s="209"/>
      <c r="H178" s="208"/>
      <c r="I178" s="210"/>
      <c r="J178" s="211"/>
    </row>
    <row r="179" spans="1:10" s="200" customFormat="1" x14ac:dyDescent="0.4">
      <c r="A179" s="204"/>
      <c r="B179" s="205"/>
      <c r="C179" s="206"/>
      <c r="D179" s="207"/>
      <c r="E179" s="208"/>
      <c r="F179" s="209"/>
      <c r="G179" s="209"/>
      <c r="H179" s="208"/>
      <c r="I179" s="210"/>
      <c r="J179" s="211"/>
    </row>
    <row r="180" spans="1:10" s="200" customFormat="1" x14ac:dyDescent="0.4">
      <c r="A180" s="204"/>
      <c r="B180" s="205"/>
      <c r="C180" s="206"/>
      <c r="D180" s="207"/>
      <c r="E180" s="208"/>
      <c r="F180" s="209"/>
      <c r="G180" s="209"/>
      <c r="H180" s="208"/>
      <c r="I180" s="210"/>
      <c r="J180" s="211"/>
    </row>
    <row r="181" spans="1:10" s="200" customFormat="1" x14ac:dyDescent="0.4">
      <c r="A181" s="204"/>
      <c r="B181" s="205"/>
      <c r="C181" s="206"/>
      <c r="D181" s="207"/>
      <c r="E181" s="208"/>
      <c r="F181" s="209"/>
      <c r="G181" s="209"/>
      <c r="H181" s="208"/>
      <c r="I181" s="210"/>
      <c r="J181" s="211"/>
    </row>
    <row r="182" spans="1:10" s="200" customFormat="1" x14ac:dyDescent="0.4">
      <c r="A182" s="204"/>
      <c r="B182" s="205"/>
      <c r="C182" s="206"/>
      <c r="D182" s="207"/>
      <c r="E182" s="208"/>
      <c r="F182" s="209"/>
      <c r="G182" s="209"/>
      <c r="H182" s="208"/>
      <c r="I182" s="210"/>
      <c r="J182" s="211"/>
    </row>
    <row r="183" spans="1:10" s="200" customFormat="1" x14ac:dyDescent="0.4">
      <c r="A183" s="204"/>
      <c r="B183" s="205"/>
      <c r="C183" s="206"/>
      <c r="D183" s="207"/>
      <c r="E183" s="208"/>
      <c r="F183" s="209"/>
      <c r="G183" s="209"/>
      <c r="H183" s="208"/>
      <c r="I183" s="210"/>
      <c r="J183" s="211"/>
    </row>
    <row r="184" spans="1:10" s="200" customFormat="1" x14ac:dyDescent="0.4">
      <c r="A184" s="204"/>
      <c r="B184" s="205"/>
      <c r="C184" s="206"/>
      <c r="D184" s="207"/>
      <c r="E184" s="208"/>
      <c r="F184" s="209"/>
      <c r="G184" s="209"/>
      <c r="H184" s="208"/>
      <c r="I184" s="210"/>
      <c r="J184" s="211"/>
    </row>
    <row r="185" spans="1:10" s="200" customFormat="1" x14ac:dyDescent="0.4">
      <c r="A185" s="204"/>
      <c r="B185" s="205"/>
      <c r="C185" s="206"/>
      <c r="D185" s="207"/>
      <c r="E185" s="208"/>
      <c r="F185" s="209"/>
      <c r="G185" s="209"/>
      <c r="H185" s="208"/>
      <c r="I185" s="210"/>
      <c r="J185" s="211"/>
    </row>
    <row r="186" spans="1:10" s="200" customFormat="1" x14ac:dyDescent="0.4">
      <c r="A186" s="204"/>
      <c r="B186" s="205"/>
      <c r="C186" s="206"/>
      <c r="D186" s="207"/>
      <c r="E186" s="208"/>
      <c r="F186" s="209"/>
      <c r="G186" s="209"/>
      <c r="H186" s="208"/>
      <c r="I186" s="210"/>
      <c r="J186" s="211"/>
    </row>
    <row r="187" spans="1:10" s="200" customFormat="1" x14ac:dyDescent="0.4">
      <c r="A187" s="204"/>
      <c r="B187" s="205"/>
      <c r="C187" s="206"/>
      <c r="D187" s="207"/>
      <c r="E187" s="208"/>
      <c r="F187" s="209"/>
      <c r="G187" s="209"/>
      <c r="H187" s="208"/>
      <c r="I187" s="210"/>
      <c r="J187" s="211"/>
    </row>
    <row r="188" spans="1:10" s="200" customFormat="1" x14ac:dyDescent="0.4">
      <c r="A188" s="204"/>
      <c r="B188" s="205"/>
      <c r="C188" s="206"/>
      <c r="D188" s="207"/>
      <c r="E188" s="208"/>
      <c r="F188" s="209"/>
      <c r="G188" s="209"/>
      <c r="H188" s="208"/>
      <c r="I188" s="210"/>
      <c r="J188" s="211"/>
    </row>
    <row r="189" spans="1:10" s="200" customFormat="1" x14ac:dyDescent="0.4">
      <c r="A189" s="204"/>
      <c r="B189" s="205"/>
      <c r="C189" s="206"/>
      <c r="D189" s="207"/>
      <c r="E189" s="208"/>
      <c r="F189" s="209"/>
      <c r="G189" s="209"/>
      <c r="H189" s="208"/>
      <c r="I189" s="210"/>
      <c r="J189" s="211"/>
    </row>
    <row r="190" spans="1:10" s="200" customFormat="1" x14ac:dyDescent="0.4">
      <c r="A190" s="204"/>
      <c r="B190" s="205"/>
      <c r="C190" s="206"/>
      <c r="D190" s="207"/>
      <c r="E190" s="208"/>
      <c r="F190" s="209"/>
      <c r="G190" s="209"/>
      <c r="H190" s="208"/>
      <c r="I190" s="210"/>
      <c r="J190" s="211"/>
    </row>
    <row r="191" spans="1:10" s="200" customFormat="1" x14ac:dyDescent="0.4">
      <c r="A191" s="204"/>
      <c r="B191" s="205"/>
      <c r="C191" s="206"/>
      <c r="D191" s="207"/>
      <c r="E191" s="208"/>
      <c r="F191" s="209"/>
      <c r="G191" s="209"/>
      <c r="H191" s="208"/>
      <c r="I191" s="210"/>
      <c r="J191" s="211"/>
    </row>
    <row r="192" spans="1:10" s="200" customFormat="1" x14ac:dyDescent="0.4">
      <c r="A192" s="204"/>
      <c r="B192" s="205"/>
      <c r="C192" s="206"/>
      <c r="D192" s="207"/>
      <c r="E192" s="208"/>
      <c r="F192" s="209"/>
      <c r="G192" s="209"/>
      <c r="H192" s="208"/>
      <c r="I192" s="210"/>
      <c r="J192" s="211"/>
    </row>
    <row r="193" spans="1:10" s="200" customFormat="1" x14ac:dyDescent="0.4">
      <c r="A193" s="204"/>
      <c r="B193" s="205"/>
      <c r="C193" s="206"/>
      <c r="D193" s="207"/>
      <c r="E193" s="208"/>
      <c r="F193" s="209"/>
      <c r="G193" s="209"/>
      <c r="H193" s="208"/>
      <c r="I193" s="210"/>
      <c r="J193" s="211"/>
    </row>
    <row r="194" spans="1:10" s="200" customFormat="1" x14ac:dyDescent="0.4">
      <c r="A194" s="204"/>
      <c r="B194" s="205"/>
      <c r="C194" s="206"/>
      <c r="D194" s="207"/>
      <c r="E194" s="208"/>
      <c r="F194" s="209"/>
      <c r="G194" s="209"/>
      <c r="H194" s="208"/>
      <c r="I194" s="210"/>
      <c r="J194" s="211"/>
    </row>
  </sheetData>
  <sheetProtection password="CE14" sheet="1" objects="1" scenarios="1" formatCells="0" formatColumns="0" formatRows="0"/>
  <conditionalFormatting sqref="D2">
    <cfRule type="dataBar" priority="124">
      <dataBar>
        <cfvo type="num" val="0.1"/>
        <cfvo type="num" val="1"/>
        <color theme="9" tint="0.39997558519241921"/>
      </dataBar>
      <extLst>
        <ext xmlns:x14="http://schemas.microsoft.com/office/spreadsheetml/2009/9/main" uri="{B025F937-C7B1-47D3-B67F-A62EFF666E3E}">
          <x14:id>{857CB216-B59B-4CEE-B18E-C3B90E358601}</x14:id>
        </ext>
      </extLst>
    </cfRule>
  </conditionalFormatting>
  <conditionalFormatting sqref="D10">
    <cfRule type="expression" dxfId="105" priority="119">
      <formula>AND(A10&lt;&gt;1,ISNUMBER(B10),OR(ISNUMBER(C10),C10="PG"))</formula>
    </cfRule>
  </conditionalFormatting>
  <conditionalFormatting sqref="D23">
    <cfRule type="expression" dxfId="104" priority="118">
      <formula>AND(A23&lt;&gt;1,ISNUMBER(B23),OR(ISNUMBER(C23),C23="PG"))</formula>
    </cfRule>
  </conditionalFormatting>
  <conditionalFormatting sqref="D43">
    <cfRule type="expression" dxfId="103" priority="117">
      <formula>AND(A43&lt;&gt;1,ISNUMBER(B43),OR(ISNUMBER(C43),C43="PG"))</formula>
    </cfRule>
  </conditionalFormatting>
  <conditionalFormatting sqref="D60">
    <cfRule type="expression" dxfId="102" priority="116">
      <formula>AND(A60&lt;&gt;1,ISNUMBER(B60),OR(ISNUMBER(C60),C60="PG"))</formula>
    </cfRule>
  </conditionalFormatting>
  <conditionalFormatting sqref="D78">
    <cfRule type="expression" dxfId="101" priority="115">
      <formula>AND(A78&lt;&gt;1,ISNUMBER(B78),OR(ISNUMBER(C78),C78="PG"))</formula>
    </cfRule>
  </conditionalFormatting>
  <conditionalFormatting sqref="D97">
    <cfRule type="expression" dxfId="100" priority="114">
      <formula>AND(A97&lt;&gt;1,ISNUMBER(B97),OR(ISNUMBER(C97),C97="PG"))</formula>
    </cfRule>
  </conditionalFormatting>
  <conditionalFormatting sqref="D11:D19">
    <cfRule type="expression" dxfId="99" priority="90">
      <formula>AND(A11&lt;&gt;1,ISNUMBER(B11),ISNUMBER(C11))</formula>
    </cfRule>
  </conditionalFormatting>
  <conditionalFormatting sqref="D24:D37">
    <cfRule type="expression" dxfId="98" priority="89">
      <formula>AND(A24&lt;&gt;1,ISNUMBER(B24),ISNUMBER(C24))</formula>
    </cfRule>
  </conditionalFormatting>
  <conditionalFormatting sqref="D44:D56">
    <cfRule type="expression" dxfId="97" priority="88">
      <formula>AND(A44&lt;&gt;1,ISNUMBER(B44),ISNUMBER(C44))</formula>
    </cfRule>
  </conditionalFormatting>
  <conditionalFormatting sqref="D61:D72">
    <cfRule type="expression" dxfId="96" priority="87">
      <formula>AND(A61&lt;&gt;1,ISNUMBER(B61),ISNUMBER(C61))</formula>
    </cfRule>
  </conditionalFormatting>
  <conditionalFormatting sqref="D79:D93">
    <cfRule type="expression" dxfId="95" priority="86">
      <formula>AND(A79&lt;&gt;1,ISNUMBER(B79),ISNUMBER(C79))</formula>
    </cfRule>
  </conditionalFormatting>
  <conditionalFormatting sqref="D98:D109">
    <cfRule type="expression" dxfId="94" priority="85">
      <formula>AND(A98&lt;&gt;1,ISNUMBER(B98),ISNUMBER(C98))</formula>
    </cfRule>
  </conditionalFormatting>
  <conditionalFormatting sqref="F97">
    <cfRule type="expression" dxfId="93" priority="52">
      <formula>AND(A97=1,E97="S", NOT(ISBLANK(F97)))</formula>
    </cfRule>
  </conditionalFormatting>
  <conditionalFormatting sqref="F78">
    <cfRule type="expression" dxfId="92" priority="53">
      <formula>AND(A78=1,E78="S", NOT(ISBLANK(F78)))</formula>
    </cfRule>
  </conditionalFormatting>
  <conditionalFormatting sqref="F60">
    <cfRule type="expression" dxfId="91" priority="54">
      <formula>AND(A60=1,E60="S", NOT(ISBLANK(F60)))</formula>
    </cfRule>
  </conditionalFormatting>
  <conditionalFormatting sqref="F43">
    <cfRule type="expression" dxfId="90" priority="55">
      <formula>AND(A43=1,E43="S", NOT(ISBLANK(F43)))</formula>
    </cfRule>
  </conditionalFormatting>
  <conditionalFormatting sqref="F23">
    <cfRule type="expression" dxfId="89" priority="56">
      <formula>AND(A23=1,E23="S", NOT(ISBLANK(F23)))</formula>
    </cfRule>
  </conditionalFormatting>
  <conditionalFormatting sqref="F10">
    <cfRule type="expression" dxfId="88" priority="57">
      <formula>AND(A10=1,E10="S", NOT(ISBLANK(F10)))</formula>
    </cfRule>
  </conditionalFormatting>
  <conditionalFormatting sqref="F11:F19">
    <cfRule type="expression" dxfId="87" priority="27">
      <formula>AND(A11=1,E11="S", NOT(ISBLANK(F11)))</formula>
    </cfRule>
  </conditionalFormatting>
  <conditionalFormatting sqref="F24:F37">
    <cfRule type="expression" dxfId="86" priority="26">
      <formula>AND(A24=1,E24="S", NOT(ISBLANK(F24)))</formula>
    </cfRule>
  </conditionalFormatting>
  <conditionalFormatting sqref="F44:F56">
    <cfRule type="expression" dxfId="85" priority="25">
      <formula>AND(A44=1,E44="S", NOT(ISBLANK(F44)))</formula>
    </cfRule>
  </conditionalFormatting>
  <conditionalFormatting sqref="F61:F72">
    <cfRule type="expression" dxfId="84" priority="24">
      <formula>AND(A61=1,E61="S", NOT(ISBLANK(F61)))</formula>
    </cfRule>
  </conditionalFormatting>
  <conditionalFormatting sqref="F79:F93">
    <cfRule type="expression" dxfId="83" priority="23">
      <formula>AND(A79=1,E79="S", NOT(ISBLANK(F79)))</formula>
    </cfRule>
  </conditionalFormatting>
  <conditionalFormatting sqref="F98:F109">
    <cfRule type="expression" dxfId="82" priority="22">
      <formula>AND(A98=1,E98="S", NOT(ISBLANK(F98)))</formula>
    </cfRule>
  </conditionalFormatting>
  <dataValidations count="1">
    <dataValidation type="list" allowBlank="1" showDropDown="1" showInputMessage="1" showErrorMessage="1" error="opção inválida!" sqref="E60:E72 E10:E19 E97:E109 E23:E37 E78:E93 E43:E56 H10:H19 H23:H37 H43:H56 H60:H72 H78:H93 H97:H109">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57CB216-B59B-4CEE-B18E-C3B90E358601}">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36"/>
  <sheetViews>
    <sheetView zoomScale="80" zoomScaleNormal="80" workbookViewId="0">
      <selection activeCell="C12" sqref="C12"/>
    </sheetView>
  </sheetViews>
  <sheetFormatPr defaultRowHeight="20.6" x14ac:dyDescent="0.4"/>
  <cols>
    <col min="1" max="1" width="2.53515625" style="27" customWidth="1"/>
    <col min="2" max="2" width="2.3046875" style="1" customWidth="1"/>
    <col min="3" max="3" width="2.3828125" style="7" customWidth="1"/>
    <col min="4" max="4" width="52.61328125" style="3" customWidth="1"/>
    <col min="5" max="5" width="6.15234375" style="126" customWidth="1"/>
    <col min="6" max="6" width="40.61328125" style="6" customWidth="1"/>
    <col min="7" max="7" width="0.765625" style="148" customWidth="1"/>
    <col min="8" max="8" width="5.3046875" style="126" customWidth="1"/>
    <col min="9" max="9" width="0.921875" style="149" customWidth="1"/>
    <col min="10" max="10" width="42.15234375" style="35" customWidth="1"/>
    <col min="11" max="29" width="9.23046875" style="200"/>
  </cols>
  <sheetData>
    <row r="1" spans="1:10" ht="17.149999999999999" customHeight="1" x14ac:dyDescent="0.4">
      <c r="C1" s="17"/>
      <c r="D1" s="9" t="s">
        <v>790</v>
      </c>
      <c r="E1" s="109"/>
      <c r="F1" s="19"/>
      <c r="G1" s="136"/>
      <c r="H1" s="127"/>
      <c r="I1" s="137"/>
      <c r="J1" s="156"/>
    </row>
    <row r="2" spans="1:10" ht="18" customHeight="1" x14ac:dyDescent="0.4">
      <c r="B2" s="29" t="s">
        <v>792</v>
      </c>
      <c r="C2" s="29" t="s">
        <v>793</v>
      </c>
      <c r="D2" s="157">
        <f>IF(SUM(A3:A145)&lt;=0,0,COUNTIF(E3:E145,"*")/SUM(A3:A145))</f>
        <v>0</v>
      </c>
      <c r="E2" s="153" t="s">
        <v>828</v>
      </c>
      <c r="F2" s="152" t="s">
        <v>829</v>
      </c>
      <c r="G2" s="137"/>
      <c r="H2" s="155" t="s">
        <v>820</v>
      </c>
      <c r="I2" s="137"/>
      <c r="J2" s="36" t="s">
        <v>821</v>
      </c>
    </row>
    <row r="3" spans="1:10" ht="15.9" x14ac:dyDescent="0.45">
      <c r="A3" s="72" t="str">
        <f>IF(  AND(ISNUMBER(B3),OR(ISNUMBER(C3),C3="PG")),IF(IF(Capa!$B$4="B",0,Capa!$B$4)&gt;=B3,1,0),"")</f>
        <v/>
      </c>
      <c r="B3" s="63" t="str">
        <f>IF(ISBLANK(C3),"",IF(ISERR(SEARCH(C3&amp;"\","&lt;B&gt;\&lt;1&gt;\&lt;2&gt;\&lt;3&gt;\")),IF(AND(NOT(ISBLANK(#REF!)),#REF!&lt;=3),#REF!,""),
IF(SEARCH(C3&amp;"\","&lt;B&gt;\&lt;1&gt;\&lt;2&gt;\&lt;3&gt;\")=1,0,IF(SEARCH(C3&amp;"\","&lt;B&gt;\&lt;1&gt;\&lt;2&gt;\&lt;3&gt;\")=5,1,IF(SEARCH(C3&amp;"\","&lt;B&gt;\&lt;1&gt;\&lt;2&gt;\&lt;3&gt;\")=9,2,IF(SEARCH(C3&amp;"\","&lt;B&gt;\&lt;1&gt;\&lt;2&gt;\&lt;3&gt;\")=13,3,""))))))</f>
        <v/>
      </c>
      <c r="C3" s="75"/>
      <c r="D3" s="74" t="s">
        <v>359</v>
      </c>
      <c r="E3" s="160">
        <f>IF(COUNTIFS($A5:$A145,"&gt;0",$C5:$C145,"&lt;&gt;PG")&gt;0,(COUNTIFS($A5:$A145,"&gt;0",$C5:$C145,"&lt;&gt;PG",E5:E145,"=S")+COUNTIFS($A5:$A145,"&gt;0",$C5:$C145,"&lt;&gt;PG",E5:E145,"=N",F5:F145,"*"))/COUNTIFS($A5:$A145,"&gt;0",$C5:$C145,"&lt;&gt;PG"),0)</f>
        <v>0</v>
      </c>
      <c r="F3" s="65"/>
      <c r="G3" s="144"/>
      <c r="H3" s="160">
        <f>IF(COUNTIFS($A5:$A145,"&gt;0",$C5:$C145,"&lt;&gt;PG")&gt;0,(COUNTIFS($A5:$A145,"&gt;0",$C5:$C145,"&lt;&gt;PG",E5:E145,"=S")+COUNTIFS($A5:$A145,"&gt;0",$C5:$C145,"&lt;&gt;PG",E5:E145,"=N",F5:F145,"*",H5:H145,"=S"))/COUNTIFS($A5:$A145,"&gt;0",$C5:$C145,"&lt;&gt;PG"),0)</f>
        <v>0</v>
      </c>
      <c r="I3" s="144"/>
      <c r="J3" s="79"/>
    </row>
    <row r="4" spans="1:10" ht="39" x14ac:dyDescent="0.4">
      <c r="A4" s="72" t="str">
        <f>IF(  AND(ISNUMBER(B4),OR(ISNUMBER(C4),C4="PG")),IF(IF(Capa!$B$4="B",0,Capa!$B$4)&gt;=B4,1,0),"")</f>
        <v/>
      </c>
      <c r="B4" s="82" t="str">
        <f t="shared" ref="B4:B22" si="0">IF(ISBLANK(C4),"",IF(ISERR(SEARCH(C4&amp;"\","&lt;B&gt;\&lt;1&gt;\&lt;2&gt;\&lt;3&gt;\")),IF(AND(NOT(ISBLANK(B3)),B3&lt;=3),B3,""),
IF(SEARCH(C4&amp;"\","&lt;B&gt;\&lt;1&gt;\&lt;2&gt;\&lt;3&gt;\")=1,0,IF(SEARCH(C4&amp;"\","&lt;B&gt;\&lt;1&gt;\&lt;2&gt;\&lt;3&gt;\")=5,1,IF(SEARCH(C4&amp;"\","&lt;B&gt;\&lt;1&gt;\&lt;2&gt;\&lt;3&gt;\")=9,2,IF(SEARCH(C4&amp;"\","&lt;B&gt;\&lt;1&gt;\&lt;2&gt;\&lt;3&gt;\")=13,3,""))))))</f>
        <v/>
      </c>
      <c r="C4" s="83"/>
      <c r="D4" s="5" t="s">
        <v>360</v>
      </c>
      <c r="E4" s="121"/>
      <c r="F4" s="53"/>
      <c r="G4" s="147"/>
      <c r="H4" s="121"/>
      <c r="I4" s="147"/>
      <c r="J4" s="40"/>
    </row>
    <row r="5" spans="1:10" ht="8.15" customHeight="1" x14ac:dyDescent="0.4">
      <c r="A5" s="72" t="str">
        <f>IF(  AND(ISNUMBER(B5),OR(ISNUMBER(C5),C5="PG")),IF(IF(Capa!$B$4="B",0,Capa!$B$4)&gt;=B5,1,0),"")</f>
        <v/>
      </c>
      <c r="B5" s="26" t="str">
        <f t="shared" si="0"/>
        <v/>
      </c>
      <c r="C5" s="25"/>
      <c r="D5" s="13"/>
      <c r="E5" s="118"/>
      <c r="F5" s="55"/>
      <c r="G5" s="145"/>
      <c r="H5" s="118"/>
      <c r="I5" s="137"/>
      <c r="J5" s="33"/>
    </row>
    <row r="6" spans="1:10" ht="14.6" x14ac:dyDescent="0.4">
      <c r="A6" s="72" t="str">
        <f>IF(  AND(ISNUMBER(B6),OR(ISNUMBER(C6),C6="PG")),IF(IF(Capa!$B$4="B",0,Capa!$B$4)&gt;=B6,1,0),"")</f>
        <v/>
      </c>
      <c r="B6" s="63" t="str">
        <f t="shared" si="0"/>
        <v/>
      </c>
      <c r="C6" s="75"/>
      <c r="D6" s="78" t="s">
        <v>361</v>
      </c>
      <c r="E6" s="160">
        <f>IF(COUNTIFS($A7:$A103,"&gt;0",$C7:$C103,"&lt;&gt;PG")&gt;0,(COUNTIFS($A7:$A103,"&gt;0",$C7:$C103,"&lt;&gt;PG",E7:E103,"=S")+COUNTIFS($A7:$A103,"&gt;0",$C7:$C103,"&lt;&gt;PG",E7:E103,"=N",F7:F103,"*"))/COUNTIFS($A7:$A103,"&gt;0",$C7:$C103,"&lt;&gt;PG"),0)</f>
        <v>0</v>
      </c>
      <c r="F6" s="65"/>
      <c r="G6" s="144"/>
      <c r="H6" s="160">
        <f>IF(COUNTIFS($A7:$A103,"&gt;0",$C7:$C103,"&lt;&gt;PG")&gt;0,(COUNTIFS($A7:$A103,"&gt;0",$C7:$C103,"&lt;&gt;PG",E7:E103,"=S")+COUNTIFS($A7:$A103,"&gt;0",$C7:$C103,"&lt;&gt;PG",E7:E103,"=N",F7:F103,"*",H7:H103,"=S"))/COUNTIFS($A7:$A103,"&gt;0",$C7:$C103,"&lt;&gt;PG"),0)</f>
        <v>0</v>
      </c>
      <c r="I6" s="144"/>
      <c r="J6" s="79"/>
    </row>
    <row r="7" spans="1:10" ht="12.45" customHeight="1" x14ac:dyDescent="0.4">
      <c r="A7" s="72" t="str">
        <f>IF(  AND(ISNUMBER(B7),OR(ISNUMBER(C7),C7="PG")),IF(IF(Capa!$B$4="B",0,Capa!$B$4)&gt;=B7,1,0),"")</f>
        <v/>
      </c>
      <c r="B7" s="26" t="str">
        <f t="shared" si="0"/>
        <v/>
      </c>
      <c r="C7" s="25"/>
      <c r="D7" s="13"/>
      <c r="E7" s="122"/>
      <c r="F7" s="22"/>
      <c r="G7" s="145"/>
      <c r="H7" s="122"/>
      <c r="I7" s="137"/>
      <c r="J7" s="33"/>
    </row>
    <row r="8" spans="1:10" x14ac:dyDescent="0.4">
      <c r="A8" s="72" t="str">
        <f>IF(  AND(ISNUMBER(B8),OR(ISNUMBER(C8),C8="PG")),IF(IF(Capa!$B$4="B",0,Capa!$B$4)&gt;=B8,1,0),"")</f>
        <v/>
      </c>
      <c r="B8" s="63" t="str">
        <f t="shared" si="0"/>
        <v/>
      </c>
      <c r="C8" s="75"/>
      <c r="D8" s="78" t="s">
        <v>362</v>
      </c>
      <c r="E8" s="110"/>
      <c r="F8" s="65"/>
      <c r="G8" s="144"/>
      <c r="H8" s="110"/>
      <c r="I8" s="144"/>
      <c r="J8" s="79"/>
    </row>
    <row r="9" spans="1:10" ht="10.75" customHeight="1" x14ac:dyDescent="0.4">
      <c r="A9" s="72" t="str">
        <f>IF(  AND(ISNUMBER(B9),OR(ISNUMBER(C9),C9="PG")),IF(IF(Capa!$B$4="B",0,Capa!$B$4)&gt;=B9,1,0),"")</f>
        <v/>
      </c>
      <c r="B9" s="26">
        <f t="shared" si="0"/>
        <v>0</v>
      </c>
      <c r="C9" s="25" t="s">
        <v>4</v>
      </c>
      <c r="D9" s="11"/>
      <c r="E9" s="122"/>
      <c r="F9" s="22"/>
      <c r="G9" s="145"/>
      <c r="H9" s="122"/>
      <c r="I9" s="137"/>
      <c r="J9" s="33"/>
    </row>
    <row r="10" spans="1:10" ht="51.9" x14ac:dyDescent="0.4">
      <c r="A10" s="72">
        <f>IF(  AND(ISNUMBER(B10),OR(ISNUMBER(C10),C10="PG")),IF(IF(Capa!$B$4="B",0,Capa!$B$4)&gt;=B10,1,0),"")</f>
        <v>1</v>
      </c>
      <c r="B10" s="26">
        <f t="shared" si="0"/>
        <v>0</v>
      </c>
      <c r="C10" s="25" t="s">
        <v>791</v>
      </c>
      <c r="D10" s="58" t="s">
        <v>363</v>
      </c>
      <c r="E10" s="151"/>
      <c r="F10" s="135"/>
      <c r="G10" s="143"/>
      <c r="H10" s="124"/>
      <c r="I10" s="137"/>
      <c r="J10" s="45"/>
    </row>
    <row r="11" spans="1:10" ht="29.15" x14ac:dyDescent="0.4">
      <c r="A11" s="72">
        <f>IF(  AND(ISNUMBER(B11),OR(ISNUMBER(C11),C11="PG")),IF(IF(Capa!$B$4="B",0,Capa!$B$4)&gt;=B11,1,0),"")</f>
        <v>1</v>
      </c>
      <c r="B11" s="26">
        <f t="shared" si="0"/>
        <v>0</v>
      </c>
      <c r="C11" s="25">
        <v>286</v>
      </c>
      <c r="D11" s="50" t="s">
        <v>364</v>
      </c>
      <c r="E11" s="151"/>
      <c r="F11" s="135"/>
      <c r="G11" s="143"/>
      <c r="H11" s="124"/>
      <c r="I11" s="137"/>
      <c r="J11" s="45"/>
    </row>
    <row r="12" spans="1:10" ht="5.15" customHeight="1" x14ac:dyDescent="0.4">
      <c r="A12" s="72" t="str">
        <f>IF(  AND(ISNUMBER(B12),OR(ISNUMBER(C12),C12="PG")),IF(IF(Capa!$B$4="B",0,Capa!$B$4)&gt;=B12,1,0),"")</f>
        <v/>
      </c>
      <c r="B12" s="26">
        <f t="shared" si="0"/>
        <v>1</v>
      </c>
      <c r="C12" s="25" t="s">
        <v>9</v>
      </c>
      <c r="D12" s="50"/>
      <c r="E12" s="151"/>
      <c r="F12" s="135"/>
      <c r="G12" s="143"/>
      <c r="H12" s="124"/>
      <c r="I12" s="137"/>
      <c r="J12" s="45"/>
    </row>
    <row r="13" spans="1:10" ht="58.3" x14ac:dyDescent="0.4">
      <c r="A13" s="72">
        <f>IF(  AND(ISNUMBER(B13),OR(ISNUMBER(C13),C13="PG")),IF(IF(Capa!$B$4="B",0,Capa!$B$4)&gt;=B13,1,0),"")</f>
        <v>0</v>
      </c>
      <c r="B13" s="26">
        <f t="shared" si="0"/>
        <v>1</v>
      </c>
      <c r="C13" s="25">
        <v>287</v>
      </c>
      <c r="D13" s="50" t="s">
        <v>365</v>
      </c>
      <c r="E13" s="151"/>
      <c r="F13" s="135"/>
      <c r="G13" s="143"/>
      <c r="H13" s="124"/>
      <c r="I13" s="137"/>
      <c r="J13" s="45"/>
    </row>
    <row r="14" spans="1:10" ht="6.9" customHeight="1" x14ac:dyDescent="0.4">
      <c r="A14" s="72" t="str">
        <f>IF(  AND(ISNUMBER(B14),OR(ISNUMBER(C14),C14="PG")),IF(IF(Capa!$B$4="B",0,Capa!$B$4)&gt;=B14,1,0),"")</f>
        <v/>
      </c>
      <c r="B14" s="26">
        <f t="shared" si="0"/>
        <v>2</v>
      </c>
      <c r="C14" s="25" t="s">
        <v>12</v>
      </c>
      <c r="D14" s="50"/>
      <c r="E14" s="151"/>
      <c r="F14" s="135"/>
      <c r="G14" s="143"/>
      <c r="H14" s="124"/>
      <c r="I14" s="137"/>
      <c r="J14" s="45"/>
    </row>
    <row r="15" spans="1:10" ht="72.900000000000006" x14ac:dyDescent="0.4">
      <c r="A15" s="72">
        <f>IF(  AND(ISNUMBER(B15),OR(ISNUMBER(C15),C15="PG")),IF(IF(Capa!$B$4="B",0,Capa!$B$4)&gt;=B15,1,0),"")</f>
        <v>0</v>
      </c>
      <c r="B15" s="26">
        <f t="shared" si="0"/>
        <v>2</v>
      </c>
      <c r="C15" s="25">
        <v>288</v>
      </c>
      <c r="D15" s="50" t="s">
        <v>366</v>
      </c>
      <c r="E15" s="151"/>
      <c r="F15" s="135"/>
      <c r="G15" s="143"/>
      <c r="H15" s="124"/>
      <c r="I15" s="137"/>
      <c r="J15" s="45"/>
    </row>
    <row r="16" spans="1:10" ht="43.75" x14ac:dyDescent="0.4">
      <c r="A16" s="72">
        <f>IF(  AND(ISNUMBER(B16),OR(ISNUMBER(C16),C16="PG")),IF(IF(Capa!$B$4="B",0,Capa!$B$4)&gt;=B16,1,0),"")</f>
        <v>0</v>
      </c>
      <c r="B16" s="26">
        <f t="shared" si="0"/>
        <v>2</v>
      </c>
      <c r="C16" s="25">
        <v>289</v>
      </c>
      <c r="D16" s="50" t="s">
        <v>367</v>
      </c>
      <c r="E16" s="151"/>
      <c r="F16" s="135"/>
      <c r="G16" s="143"/>
      <c r="H16" s="124"/>
      <c r="I16" s="137"/>
      <c r="J16" s="45"/>
    </row>
    <row r="17" spans="1:10" ht="43.75" x14ac:dyDescent="0.4">
      <c r="A17" s="72">
        <f>IF(  AND(ISNUMBER(B17),OR(ISNUMBER(C17),C17="PG")),IF(IF(Capa!$B$4="B",0,Capa!$B$4)&gt;=B17,1,0),"")</f>
        <v>0</v>
      </c>
      <c r="B17" s="26">
        <f t="shared" si="0"/>
        <v>2</v>
      </c>
      <c r="C17" s="25">
        <v>290</v>
      </c>
      <c r="D17" s="50" t="s">
        <v>368</v>
      </c>
      <c r="E17" s="151"/>
      <c r="F17" s="135"/>
      <c r="G17" s="143"/>
      <c r="H17" s="124"/>
      <c r="I17" s="137"/>
      <c r="J17" s="45"/>
    </row>
    <row r="18" spans="1:10" ht="6" customHeight="1" x14ac:dyDescent="0.4">
      <c r="A18" s="72" t="str">
        <f>IF(  AND(ISNUMBER(B18),OR(ISNUMBER(C18),C18="PG")),IF(IF(Capa!$B$4="B",0,Capa!$B$4)&gt;=B18,1,0),"")</f>
        <v/>
      </c>
      <c r="B18" s="26">
        <f t="shared" si="0"/>
        <v>3</v>
      </c>
      <c r="C18" s="25" t="s">
        <v>17</v>
      </c>
      <c r="D18" s="50"/>
      <c r="E18" s="151"/>
      <c r="F18" s="135"/>
      <c r="G18" s="143"/>
      <c r="H18" s="124"/>
      <c r="I18" s="137"/>
      <c r="J18" s="45"/>
    </row>
    <row r="19" spans="1:10" ht="29.15" x14ac:dyDescent="0.4">
      <c r="A19" s="72">
        <f>IF(  AND(ISNUMBER(B19),OR(ISNUMBER(C19),C19="PG")),IF(IF(Capa!$B$4="B",0,Capa!$B$4)&gt;=B19,1,0),"")</f>
        <v>0</v>
      </c>
      <c r="B19" s="26">
        <f t="shared" si="0"/>
        <v>3</v>
      </c>
      <c r="C19" s="25">
        <v>291</v>
      </c>
      <c r="D19" s="50" t="s">
        <v>369</v>
      </c>
      <c r="E19" s="151"/>
      <c r="F19" s="135"/>
      <c r="G19" s="143"/>
      <c r="H19" s="124"/>
      <c r="I19" s="137"/>
      <c r="J19" s="45"/>
    </row>
    <row r="20" spans="1:10" ht="29.15" x14ac:dyDescent="0.4">
      <c r="A20" s="72">
        <f>IF(  AND(ISNUMBER(B20),OR(ISNUMBER(C20),C20="PG")),IF(IF(Capa!$B$4="B",0,Capa!$B$4)&gt;=B20,1,0),"")</f>
        <v>0</v>
      </c>
      <c r="B20" s="26">
        <f t="shared" si="0"/>
        <v>3</v>
      </c>
      <c r="C20" s="25">
        <v>292</v>
      </c>
      <c r="D20" s="50" t="s">
        <v>370</v>
      </c>
      <c r="E20" s="151"/>
      <c r="F20" s="135"/>
      <c r="G20" s="143"/>
      <c r="H20" s="124"/>
      <c r="I20" s="137"/>
      <c r="J20" s="45"/>
    </row>
    <row r="21" spans="1:10" ht="43.75" x14ac:dyDescent="0.4">
      <c r="A21" s="72">
        <f>IF(  AND(ISNUMBER(B21),OR(ISNUMBER(C21),C21="PG")),IF(IF(Capa!$B$4="B",0,Capa!$B$4)&gt;=B21,1,0),"")</f>
        <v>0</v>
      </c>
      <c r="B21" s="26">
        <f t="shared" si="0"/>
        <v>3</v>
      </c>
      <c r="C21" s="25">
        <v>293</v>
      </c>
      <c r="D21" s="50" t="s">
        <v>371</v>
      </c>
      <c r="E21" s="151"/>
      <c r="F21" s="135"/>
      <c r="G21" s="143"/>
      <c r="H21" s="124"/>
      <c r="I21" s="137"/>
      <c r="J21" s="45"/>
    </row>
    <row r="22" spans="1:10" ht="29.15" x14ac:dyDescent="0.4">
      <c r="A22" s="72">
        <f>IF(  AND(ISNUMBER(B22),OR(ISNUMBER(C22),C22="PG")),IF(IF(Capa!$B$4="B",0,Capa!$B$4)&gt;=B22,1,0),"")</f>
        <v>0</v>
      </c>
      <c r="B22" s="26">
        <f t="shared" si="0"/>
        <v>3</v>
      </c>
      <c r="C22" s="25">
        <v>294</v>
      </c>
      <c r="D22" s="50" t="s">
        <v>372</v>
      </c>
      <c r="E22" s="151"/>
      <c r="F22" s="135"/>
      <c r="G22" s="143"/>
      <c r="H22" s="124"/>
      <c r="I22" s="137"/>
      <c r="J22" s="45"/>
    </row>
    <row r="23" spans="1:10" ht="4.3" customHeight="1" x14ac:dyDescent="0.4">
      <c r="A23" s="72" t="str">
        <f>IF(  AND(ISNUMBER(B23),OR(ISNUMBER(C23),C23="PG")),IF(IF(Capa!$B$4="B",0,Capa!$B$4)&gt;=B23,1,0),"")</f>
        <v/>
      </c>
      <c r="B23" s="26" t="str">
        <f t="shared" ref="B23:B86" si="1">IF(ISBLANK(C23),"",IF(ISERR(SEARCH(C23&amp;"\","&lt;B&gt;\&lt;1&gt;\&lt;2&gt;\&lt;3&gt;\")),IF(AND(NOT(ISBLANK(B22)),B22&lt;=3),B22,""),
IF(SEARCH(C23&amp;"\","&lt;B&gt;\&lt;1&gt;\&lt;2&gt;\&lt;3&gt;\")=1,0,IF(SEARCH(C23&amp;"\","&lt;B&gt;\&lt;1&gt;\&lt;2&gt;\&lt;3&gt;\")=5,1,IF(SEARCH(C23&amp;"\","&lt;B&gt;\&lt;1&gt;\&lt;2&gt;\&lt;3&gt;\")=9,2,IF(SEARCH(C23&amp;"\","&lt;B&gt;\&lt;1&gt;\&lt;2&gt;\&lt;3&gt;\")=13,3,""))))))</f>
        <v/>
      </c>
      <c r="C23" s="25"/>
      <c r="D23" s="11"/>
      <c r="E23" s="122"/>
      <c r="F23" s="22"/>
      <c r="G23" s="145"/>
      <c r="H23" s="122"/>
      <c r="I23" s="137"/>
      <c r="J23" s="33"/>
    </row>
    <row r="24" spans="1:10" x14ac:dyDescent="0.4">
      <c r="A24" s="72" t="str">
        <f>IF(  AND(ISNUMBER(B24),OR(ISNUMBER(C24),C24="PG")),IF(IF(Capa!$B$4="B",0,Capa!$B$4)&gt;=B24,1,0),"")</f>
        <v/>
      </c>
      <c r="B24" s="63" t="str">
        <f t="shared" si="1"/>
        <v/>
      </c>
      <c r="C24" s="75"/>
      <c r="D24" s="78" t="s">
        <v>373</v>
      </c>
      <c r="E24" s="110"/>
      <c r="F24" s="65"/>
      <c r="G24" s="144"/>
      <c r="H24" s="110"/>
      <c r="I24" s="144"/>
      <c r="J24" s="79"/>
    </row>
    <row r="25" spans="1:10" ht="7.75" customHeight="1" x14ac:dyDescent="0.4">
      <c r="A25" s="72" t="str">
        <f>IF(  AND(ISNUMBER(B25),OR(ISNUMBER(C25),C25="PG")),IF(IF(Capa!$B$4="B",0,Capa!$B$4)&gt;=B25,1,0),"")</f>
        <v/>
      </c>
      <c r="B25" s="26">
        <f t="shared" si="1"/>
        <v>0</v>
      </c>
      <c r="C25" s="25" t="s">
        <v>4</v>
      </c>
      <c r="D25" s="11"/>
      <c r="E25" s="122"/>
      <c r="F25" s="22"/>
      <c r="G25" s="145"/>
      <c r="H25" s="122"/>
      <c r="I25" s="137"/>
      <c r="J25" s="33"/>
    </row>
    <row r="26" spans="1:10" ht="77.599999999999994" x14ac:dyDescent="0.4">
      <c r="A26" s="72">
        <f>IF(  AND(ISNUMBER(B26),OR(ISNUMBER(C26),C26="PG")),IF(IF(Capa!$B$4="B",0,Capa!$B$4)&gt;=B26,1,0),"")</f>
        <v>1</v>
      </c>
      <c r="B26" s="26">
        <f t="shared" si="1"/>
        <v>0</v>
      </c>
      <c r="C26" s="25" t="s">
        <v>791</v>
      </c>
      <c r="D26" s="58" t="s">
        <v>374</v>
      </c>
      <c r="E26" s="151"/>
      <c r="F26" s="135"/>
      <c r="G26" s="143"/>
      <c r="H26" s="124"/>
      <c r="I26" s="137"/>
      <c r="J26" s="45"/>
    </row>
    <row r="27" spans="1:10" ht="43.75" x14ac:dyDescent="0.4">
      <c r="A27" s="72">
        <f>IF(  AND(ISNUMBER(B27),OR(ISNUMBER(C27),C27="PG")),IF(IF(Capa!$B$4="B",0,Capa!$B$4)&gt;=B27,1,0),"")</f>
        <v>1</v>
      </c>
      <c r="B27" s="26">
        <f t="shared" si="1"/>
        <v>0</v>
      </c>
      <c r="C27" s="25">
        <v>295</v>
      </c>
      <c r="D27" s="50" t="s">
        <v>375</v>
      </c>
      <c r="E27" s="151"/>
      <c r="F27" s="135"/>
      <c r="G27" s="143"/>
      <c r="H27" s="124"/>
      <c r="I27" s="137"/>
      <c r="J27" s="45"/>
    </row>
    <row r="28" spans="1:10" ht="43.75" x14ac:dyDescent="0.4">
      <c r="A28" s="72">
        <f>IF(  AND(ISNUMBER(B28),OR(ISNUMBER(C28),C28="PG")),IF(IF(Capa!$B$4="B",0,Capa!$B$4)&gt;=B28,1,0),"")</f>
        <v>1</v>
      </c>
      <c r="B28" s="26">
        <f t="shared" si="1"/>
        <v>0</v>
      </c>
      <c r="C28" s="25">
        <v>296</v>
      </c>
      <c r="D28" s="50" t="s">
        <v>376</v>
      </c>
      <c r="E28" s="151"/>
      <c r="F28" s="135"/>
      <c r="G28" s="143"/>
      <c r="H28" s="124"/>
      <c r="I28" s="137"/>
      <c r="J28" s="45"/>
    </row>
    <row r="29" spans="1:10" ht="29.15" x14ac:dyDescent="0.4">
      <c r="A29" s="72">
        <f>IF(  AND(ISNUMBER(B29),OR(ISNUMBER(C29),C29="PG")),IF(IF(Capa!$B$4="B",0,Capa!$B$4)&gt;=B29,1,0),"")</f>
        <v>1</v>
      </c>
      <c r="B29" s="26">
        <f t="shared" si="1"/>
        <v>0</v>
      </c>
      <c r="C29" s="25">
        <v>297</v>
      </c>
      <c r="D29" s="50" t="s">
        <v>377</v>
      </c>
      <c r="E29" s="151"/>
      <c r="F29" s="135"/>
      <c r="G29" s="143"/>
      <c r="H29" s="124"/>
      <c r="I29" s="137"/>
      <c r="J29" s="45"/>
    </row>
    <row r="30" spans="1:10" ht="8.15" customHeight="1" x14ac:dyDescent="0.4">
      <c r="A30" s="72" t="str">
        <f>IF(  AND(ISNUMBER(B30),OR(ISNUMBER(C30),C30="PG")),IF(IF(Capa!$B$4="B",0,Capa!$B$4)&gt;=B30,1,0),"")</f>
        <v/>
      </c>
      <c r="B30" s="26">
        <f t="shared" si="1"/>
        <v>1</v>
      </c>
      <c r="C30" s="25" t="s">
        <v>9</v>
      </c>
      <c r="D30" s="50"/>
      <c r="E30" s="151"/>
      <c r="F30" s="135"/>
      <c r="G30" s="143"/>
      <c r="H30" s="124"/>
      <c r="I30" s="137"/>
      <c r="J30" s="45"/>
    </row>
    <row r="31" spans="1:10" ht="29.15" x14ac:dyDescent="0.4">
      <c r="A31" s="72">
        <f>IF(  AND(ISNUMBER(B31),OR(ISNUMBER(C31),C31="PG")),IF(IF(Capa!$B$4="B",0,Capa!$B$4)&gt;=B31,1,0),"")</f>
        <v>0</v>
      </c>
      <c r="B31" s="26">
        <f t="shared" si="1"/>
        <v>1</v>
      </c>
      <c r="C31" s="25">
        <v>298</v>
      </c>
      <c r="D31" s="50" t="s">
        <v>378</v>
      </c>
      <c r="E31" s="151"/>
      <c r="F31" s="135"/>
      <c r="G31" s="143"/>
      <c r="H31" s="124"/>
      <c r="I31" s="137"/>
      <c r="J31" s="45"/>
    </row>
    <row r="32" spans="1:10" ht="43.75" x14ac:dyDescent="0.4">
      <c r="A32" s="72">
        <f>IF(  AND(ISNUMBER(B32),OR(ISNUMBER(C32),C32="PG")),IF(IF(Capa!$B$4="B",0,Capa!$B$4)&gt;=B32,1,0),"")</f>
        <v>0</v>
      </c>
      <c r="B32" s="26">
        <f t="shared" si="1"/>
        <v>1</v>
      </c>
      <c r="C32" s="25">
        <v>299</v>
      </c>
      <c r="D32" s="50" t="s">
        <v>379</v>
      </c>
      <c r="E32" s="151"/>
      <c r="F32" s="135"/>
      <c r="G32" s="143"/>
      <c r="H32" s="124"/>
      <c r="I32" s="137"/>
      <c r="J32" s="45"/>
    </row>
    <row r="33" spans="1:10" ht="14.15" customHeight="1" x14ac:dyDescent="0.4">
      <c r="A33" s="72" t="str">
        <f>IF(  AND(ISNUMBER(B33),OR(ISNUMBER(C33),C33="PG")),IF(IF(Capa!$B$4="B",0,Capa!$B$4)&gt;=B33,1,0),"")</f>
        <v/>
      </c>
      <c r="B33" s="26">
        <f t="shared" si="1"/>
        <v>2</v>
      </c>
      <c r="C33" s="25" t="s">
        <v>12</v>
      </c>
      <c r="D33" s="50"/>
      <c r="E33" s="151"/>
      <c r="F33" s="135"/>
      <c r="G33" s="143"/>
      <c r="H33" s="124"/>
      <c r="I33" s="137"/>
      <c r="J33" s="45"/>
    </row>
    <row r="34" spans="1:10" ht="29.15" x14ac:dyDescent="0.4">
      <c r="A34" s="72">
        <f>IF(  AND(ISNUMBER(B34),OR(ISNUMBER(C34),C34="PG")),IF(IF(Capa!$B$4="B",0,Capa!$B$4)&gt;=B34,1,0),"")</f>
        <v>0</v>
      </c>
      <c r="B34" s="26">
        <f t="shared" si="1"/>
        <v>2</v>
      </c>
      <c r="C34" s="25">
        <v>300</v>
      </c>
      <c r="D34" s="50" t="s">
        <v>380</v>
      </c>
      <c r="E34" s="151"/>
      <c r="F34" s="135"/>
      <c r="G34" s="143"/>
      <c r="H34" s="124"/>
      <c r="I34" s="137"/>
      <c r="J34" s="45"/>
    </row>
    <row r="35" spans="1:10" ht="43.75" x14ac:dyDescent="0.4">
      <c r="A35" s="72">
        <f>IF(  AND(ISNUMBER(B35),OR(ISNUMBER(C35),C35="PG")),IF(IF(Capa!$B$4="B",0,Capa!$B$4)&gt;=B35,1,0),"")</f>
        <v>0</v>
      </c>
      <c r="B35" s="26">
        <f t="shared" si="1"/>
        <v>2</v>
      </c>
      <c r="C35" s="25">
        <v>301</v>
      </c>
      <c r="D35" s="50" t="s">
        <v>381</v>
      </c>
      <c r="E35" s="151"/>
      <c r="F35" s="135"/>
      <c r="G35" s="143"/>
      <c r="H35" s="124"/>
      <c r="I35" s="137"/>
      <c r="J35" s="45"/>
    </row>
    <row r="36" spans="1:10" ht="43.75" x14ac:dyDescent="0.4">
      <c r="A36" s="72">
        <f>IF(  AND(ISNUMBER(B36),OR(ISNUMBER(C36),C36="PG")),IF(IF(Capa!$B$4="B",0,Capa!$B$4)&gt;=B36,1,0),"")</f>
        <v>0</v>
      </c>
      <c r="B36" s="26">
        <f t="shared" si="1"/>
        <v>2</v>
      </c>
      <c r="C36" s="25">
        <v>302</v>
      </c>
      <c r="D36" s="50" t="s">
        <v>382</v>
      </c>
      <c r="E36" s="151"/>
      <c r="F36" s="135"/>
      <c r="G36" s="143"/>
      <c r="H36" s="124"/>
      <c r="I36" s="137"/>
      <c r="J36" s="45"/>
    </row>
    <row r="37" spans="1:10" ht="6.9" customHeight="1" x14ac:dyDescent="0.4">
      <c r="A37" s="72" t="str">
        <f>IF(  AND(ISNUMBER(B37),OR(ISNUMBER(C37),C37="PG")),IF(IF(Capa!$B$4="B",0,Capa!$B$4)&gt;=B37,1,0),"")</f>
        <v/>
      </c>
      <c r="B37" s="26">
        <f t="shared" si="1"/>
        <v>3</v>
      </c>
      <c r="C37" s="25" t="s">
        <v>17</v>
      </c>
      <c r="D37" s="50"/>
      <c r="E37" s="151"/>
      <c r="F37" s="135"/>
      <c r="G37" s="143"/>
      <c r="H37" s="124"/>
      <c r="I37" s="137"/>
      <c r="J37" s="45"/>
    </row>
    <row r="38" spans="1:10" ht="29.15" x14ac:dyDescent="0.4">
      <c r="A38" s="72">
        <f>IF(  AND(ISNUMBER(B38),OR(ISNUMBER(C38),C38="PG")),IF(IF(Capa!$B$4="B",0,Capa!$B$4)&gt;=B38,1,0),"")</f>
        <v>0</v>
      </c>
      <c r="B38" s="26">
        <f t="shared" si="1"/>
        <v>3</v>
      </c>
      <c r="C38" s="25">
        <v>303</v>
      </c>
      <c r="D38" s="50" t="s">
        <v>383</v>
      </c>
      <c r="E38" s="151"/>
      <c r="F38" s="135"/>
      <c r="G38" s="143"/>
      <c r="H38" s="124"/>
      <c r="I38" s="137"/>
      <c r="J38" s="45"/>
    </row>
    <row r="39" spans="1:10" ht="58.3" x14ac:dyDescent="0.4">
      <c r="A39" s="72">
        <f>IF(  AND(ISNUMBER(B39),OR(ISNUMBER(C39),C39="PG")),IF(IF(Capa!$B$4="B",0,Capa!$B$4)&gt;=B39,1,0),"")</f>
        <v>0</v>
      </c>
      <c r="B39" s="26">
        <f t="shared" si="1"/>
        <v>3</v>
      </c>
      <c r="C39" s="25">
        <v>304</v>
      </c>
      <c r="D39" s="50" t="s">
        <v>384</v>
      </c>
      <c r="E39" s="151"/>
      <c r="F39" s="135"/>
      <c r="G39" s="143"/>
      <c r="H39" s="124"/>
      <c r="I39" s="137"/>
      <c r="J39" s="45"/>
    </row>
    <row r="40" spans="1:10" ht="29.15" x14ac:dyDescent="0.4">
      <c r="A40" s="72">
        <f>IF(  AND(ISNUMBER(B40),OR(ISNUMBER(C40),C40="PG")),IF(IF(Capa!$B$4="B",0,Capa!$B$4)&gt;=B40,1,0),"")</f>
        <v>0</v>
      </c>
      <c r="B40" s="26">
        <f t="shared" si="1"/>
        <v>3</v>
      </c>
      <c r="C40" s="25">
        <v>305</v>
      </c>
      <c r="D40" s="50" t="s">
        <v>385</v>
      </c>
      <c r="E40" s="151"/>
      <c r="F40" s="135"/>
      <c r="G40" s="143"/>
      <c r="H40" s="124"/>
      <c r="I40" s="137"/>
      <c r="J40" s="45"/>
    </row>
    <row r="41" spans="1:10" ht="8.15" customHeight="1" x14ac:dyDescent="0.4">
      <c r="A41" s="72" t="str">
        <f>IF(  AND(ISNUMBER(B41),OR(ISNUMBER(C41),C41="PG")),IF(IF(Capa!$B$4="B",0,Capa!$B$4)&gt;=B41,1,0),"")</f>
        <v/>
      </c>
      <c r="B41" s="26" t="str">
        <f t="shared" si="1"/>
        <v/>
      </c>
      <c r="C41" s="25"/>
      <c r="D41" s="11"/>
      <c r="E41" s="122"/>
      <c r="F41" s="22"/>
      <c r="G41" s="145"/>
      <c r="H41" s="122"/>
      <c r="I41" s="137"/>
      <c r="J41" s="33"/>
    </row>
    <row r="42" spans="1:10" x14ac:dyDescent="0.4">
      <c r="A42" s="72" t="str">
        <f>IF(  AND(ISNUMBER(B42),OR(ISNUMBER(C42),C42="PG")),IF(IF(Capa!$B$4="B",0,Capa!$B$4)&gt;=B42,1,0),"")</f>
        <v/>
      </c>
      <c r="B42" s="63" t="str">
        <f t="shared" si="1"/>
        <v/>
      </c>
      <c r="C42" s="75"/>
      <c r="D42" s="78" t="s">
        <v>386</v>
      </c>
      <c r="E42" s="110"/>
      <c r="F42" s="65"/>
      <c r="G42" s="144"/>
      <c r="H42" s="110"/>
      <c r="I42" s="144"/>
      <c r="J42" s="79"/>
    </row>
    <row r="43" spans="1:10" ht="9" customHeight="1" x14ac:dyDescent="0.4">
      <c r="A43" s="72" t="str">
        <f>IF(  AND(ISNUMBER(B43),OR(ISNUMBER(C43),C43="PG")),IF(IF(Capa!$B$4="B",0,Capa!$B$4)&gt;=B43,1,0),"")</f>
        <v/>
      </c>
      <c r="B43" s="26">
        <f t="shared" si="1"/>
        <v>0</v>
      </c>
      <c r="C43" s="25" t="s">
        <v>4</v>
      </c>
      <c r="D43" s="11"/>
      <c r="E43" s="122"/>
      <c r="F43" s="22"/>
      <c r="G43" s="145"/>
      <c r="H43" s="122"/>
      <c r="I43" s="137"/>
      <c r="J43" s="33"/>
    </row>
    <row r="44" spans="1:10" ht="51.9" x14ac:dyDescent="0.4">
      <c r="A44" s="72">
        <f>IF(  AND(ISNUMBER(B44),OR(ISNUMBER(C44),C44="PG")),IF(IF(Capa!$B$4="B",0,Capa!$B$4)&gt;=B44,1,0),"")</f>
        <v>1</v>
      </c>
      <c r="B44" s="26">
        <f t="shared" si="1"/>
        <v>0</v>
      </c>
      <c r="C44" s="25" t="s">
        <v>791</v>
      </c>
      <c r="D44" s="58" t="s">
        <v>387</v>
      </c>
      <c r="E44" s="151"/>
      <c r="F44" s="135"/>
      <c r="G44" s="143"/>
      <c r="H44" s="124"/>
      <c r="I44" s="137"/>
      <c r="J44" s="45"/>
    </row>
    <row r="45" spans="1:10" ht="43.75" x14ac:dyDescent="0.4">
      <c r="A45" s="72">
        <f>IF(  AND(ISNUMBER(B45),OR(ISNUMBER(C45),C45="PG")),IF(IF(Capa!$B$4="B",0,Capa!$B$4)&gt;=B45,1,0),"")</f>
        <v>1</v>
      </c>
      <c r="B45" s="26">
        <f t="shared" si="1"/>
        <v>0</v>
      </c>
      <c r="C45" s="25">
        <v>306</v>
      </c>
      <c r="D45" s="50" t="s">
        <v>388</v>
      </c>
      <c r="E45" s="151"/>
      <c r="F45" s="135"/>
      <c r="G45" s="143"/>
      <c r="H45" s="124"/>
      <c r="I45" s="137"/>
      <c r="J45" s="45"/>
    </row>
    <row r="46" spans="1:10" ht="7.75" customHeight="1" x14ac:dyDescent="0.4">
      <c r="A46" s="72" t="str">
        <f>IF(  AND(ISNUMBER(B46),OR(ISNUMBER(C46),C46="PG")),IF(IF(Capa!$B$4="B",0,Capa!$B$4)&gt;=B46,1,0),"")</f>
        <v/>
      </c>
      <c r="B46" s="26">
        <f t="shared" si="1"/>
        <v>1</v>
      </c>
      <c r="C46" s="25" t="s">
        <v>9</v>
      </c>
      <c r="D46" s="50"/>
      <c r="E46" s="151"/>
      <c r="F46" s="135"/>
      <c r="G46" s="143"/>
      <c r="H46" s="124"/>
      <c r="I46" s="137"/>
      <c r="J46" s="45"/>
    </row>
    <row r="47" spans="1:10" ht="43.75" x14ac:dyDescent="0.4">
      <c r="A47" s="72">
        <f>IF(  AND(ISNUMBER(B47),OR(ISNUMBER(C47),C47="PG")),IF(IF(Capa!$B$4="B",0,Capa!$B$4)&gt;=B47,1,0),"")</f>
        <v>0</v>
      </c>
      <c r="B47" s="26">
        <f t="shared" si="1"/>
        <v>1</v>
      </c>
      <c r="C47" s="25">
        <v>307</v>
      </c>
      <c r="D47" s="50" t="s">
        <v>389</v>
      </c>
      <c r="E47" s="151"/>
      <c r="F47" s="135"/>
      <c r="G47" s="143"/>
      <c r="H47" s="124"/>
      <c r="I47" s="137"/>
      <c r="J47" s="45"/>
    </row>
    <row r="48" spans="1:10" ht="72.900000000000006" x14ac:dyDescent="0.4">
      <c r="A48" s="72">
        <f>IF(  AND(ISNUMBER(B48),OR(ISNUMBER(C48),C48="PG")),IF(IF(Capa!$B$4="B",0,Capa!$B$4)&gt;=B48,1,0),"")</f>
        <v>0</v>
      </c>
      <c r="B48" s="26">
        <f t="shared" si="1"/>
        <v>1</v>
      </c>
      <c r="C48" s="25">
        <v>308</v>
      </c>
      <c r="D48" s="50" t="s">
        <v>390</v>
      </c>
      <c r="E48" s="151"/>
      <c r="F48" s="135"/>
      <c r="G48" s="143"/>
      <c r="H48" s="124"/>
      <c r="I48" s="137"/>
      <c r="J48" s="45"/>
    </row>
    <row r="49" spans="1:10" ht="29.15" x14ac:dyDescent="0.4">
      <c r="A49" s="72">
        <f>IF(  AND(ISNUMBER(B49),OR(ISNUMBER(C49),C49="PG")),IF(IF(Capa!$B$4="B",0,Capa!$B$4)&gt;=B49,1,0),"")</f>
        <v>0</v>
      </c>
      <c r="B49" s="26">
        <f t="shared" si="1"/>
        <v>1</v>
      </c>
      <c r="C49" s="25">
        <v>309</v>
      </c>
      <c r="D49" s="50" t="s">
        <v>391</v>
      </c>
      <c r="E49" s="151"/>
      <c r="F49" s="135"/>
      <c r="G49" s="143"/>
      <c r="H49" s="124"/>
      <c r="I49" s="137"/>
      <c r="J49" s="45"/>
    </row>
    <row r="50" spans="1:10" ht="6" customHeight="1" x14ac:dyDescent="0.4">
      <c r="A50" s="72" t="str">
        <f>IF(  AND(ISNUMBER(B50),OR(ISNUMBER(C50),C50="PG")),IF(IF(Capa!$B$4="B",0,Capa!$B$4)&gt;=B50,1,0),"")</f>
        <v/>
      </c>
      <c r="B50" s="26">
        <f t="shared" si="1"/>
        <v>2</v>
      </c>
      <c r="C50" s="25" t="s">
        <v>12</v>
      </c>
      <c r="D50" s="50"/>
      <c r="E50" s="151"/>
      <c r="F50" s="135"/>
      <c r="G50" s="143"/>
      <c r="H50" s="124"/>
      <c r="I50" s="137"/>
      <c r="J50" s="45"/>
    </row>
    <row r="51" spans="1:10" ht="29.15" x14ac:dyDescent="0.4">
      <c r="A51" s="72">
        <f>IF(  AND(ISNUMBER(B51),OR(ISNUMBER(C51),C51="PG")),IF(IF(Capa!$B$4="B",0,Capa!$B$4)&gt;=B51,1,0),"")</f>
        <v>0</v>
      </c>
      <c r="B51" s="26">
        <f t="shared" si="1"/>
        <v>2</v>
      </c>
      <c r="C51" s="25">
        <v>310</v>
      </c>
      <c r="D51" s="50" t="s">
        <v>392</v>
      </c>
      <c r="E51" s="151"/>
      <c r="F51" s="135"/>
      <c r="G51" s="143"/>
      <c r="H51" s="124"/>
      <c r="I51" s="137"/>
      <c r="J51" s="45"/>
    </row>
    <row r="52" spans="1:10" ht="43.75" x14ac:dyDescent="0.4">
      <c r="A52" s="72">
        <f>IF(  AND(ISNUMBER(B52),OR(ISNUMBER(C52),C52="PG")),IF(IF(Capa!$B$4="B",0,Capa!$B$4)&gt;=B52,1,0),"")</f>
        <v>0</v>
      </c>
      <c r="B52" s="26">
        <f t="shared" si="1"/>
        <v>2</v>
      </c>
      <c r="C52" s="25">
        <v>311</v>
      </c>
      <c r="D52" s="50" t="s">
        <v>393</v>
      </c>
      <c r="E52" s="151"/>
      <c r="F52" s="135"/>
      <c r="G52" s="143"/>
      <c r="H52" s="124"/>
      <c r="I52" s="137"/>
      <c r="J52" s="45"/>
    </row>
    <row r="53" spans="1:10" ht="58.3" x14ac:dyDescent="0.4">
      <c r="A53" s="72">
        <f>IF(  AND(ISNUMBER(B53),OR(ISNUMBER(C53),C53="PG")),IF(IF(Capa!$B$4="B",0,Capa!$B$4)&gt;=B53,1,0),"")</f>
        <v>0</v>
      </c>
      <c r="B53" s="26">
        <f t="shared" si="1"/>
        <v>2</v>
      </c>
      <c r="C53" s="25">
        <v>312</v>
      </c>
      <c r="D53" s="50" t="s">
        <v>394</v>
      </c>
      <c r="E53" s="151"/>
      <c r="F53" s="135"/>
      <c r="G53" s="143"/>
      <c r="H53" s="124"/>
      <c r="I53" s="137"/>
      <c r="J53" s="45"/>
    </row>
    <row r="54" spans="1:10" ht="43.75" x14ac:dyDescent="0.4">
      <c r="A54" s="72">
        <f>IF(  AND(ISNUMBER(B54),OR(ISNUMBER(C54),C54="PG")),IF(IF(Capa!$B$4="B",0,Capa!$B$4)&gt;=B54,1,0),"")</f>
        <v>0</v>
      </c>
      <c r="B54" s="26">
        <f t="shared" si="1"/>
        <v>2</v>
      </c>
      <c r="C54" s="25">
        <v>313</v>
      </c>
      <c r="D54" s="50" t="s">
        <v>395</v>
      </c>
      <c r="E54" s="151"/>
      <c r="F54" s="135"/>
      <c r="G54" s="143"/>
      <c r="H54" s="124"/>
      <c r="I54" s="137"/>
      <c r="J54" s="45"/>
    </row>
    <row r="55" spans="1:10" ht="11.15" customHeight="1" x14ac:dyDescent="0.4">
      <c r="A55" s="72" t="str">
        <f>IF(  AND(ISNUMBER(B55),OR(ISNUMBER(C55),C55="PG")),IF(IF(Capa!$B$4="B",0,Capa!$B$4)&gt;=B55,1,0),"")</f>
        <v/>
      </c>
      <c r="B55" s="26">
        <f t="shared" si="1"/>
        <v>3</v>
      </c>
      <c r="C55" s="25" t="s">
        <v>17</v>
      </c>
      <c r="D55" s="50"/>
      <c r="E55" s="151"/>
      <c r="F55" s="135"/>
      <c r="G55" s="143"/>
      <c r="H55" s="124"/>
      <c r="I55" s="137"/>
      <c r="J55" s="45"/>
    </row>
    <row r="56" spans="1:10" ht="29.15" x14ac:dyDescent="0.4">
      <c r="A56" s="72">
        <f>IF(  AND(ISNUMBER(B56),OR(ISNUMBER(C56),C56="PG")),IF(IF(Capa!$B$4="B",0,Capa!$B$4)&gt;=B56,1,0),"")</f>
        <v>0</v>
      </c>
      <c r="B56" s="26">
        <f t="shared" si="1"/>
        <v>3</v>
      </c>
      <c r="C56" s="25">
        <v>314</v>
      </c>
      <c r="D56" s="50" t="s">
        <v>396</v>
      </c>
      <c r="E56" s="151"/>
      <c r="F56" s="135"/>
      <c r="G56" s="143"/>
      <c r="H56" s="124"/>
      <c r="I56" s="137"/>
      <c r="J56" s="45"/>
    </row>
    <row r="57" spans="1:10" ht="58.3" x14ac:dyDescent="0.4">
      <c r="A57" s="72">
        <f>IF(  AND(ISNUMBER(B57),OR(ISNUMBER(C57),C57="PG")),IF(IF(Capa!$B$4="B",0,Capa!$B$4)&gt;=B57,1,0),"")</f>
        <v>0</v>
      </c>
      <c r="B57" s="26">
        <f t="shared" si="1"/>
        <v>3</v>
      </c>
      <c r="C57" s="25">
        <v>315</v>
      </c>
      <c r="D57" s="50" t="s">
        <v>397</v>
      </c>
      <c r="E57" s="151"/>
      <c r="F57" s="135"/>
      <c r="G57" s="143"/>
      <c r="H57" s="124"/>
      <c r="I57" s="137"/>
      <c r="J57" s="45"/>
    </row>
    <row r="58" spans="1:10" ht="58.3" x14ac:dyDescent="0.4">
      <c r="A58" s="72">
        <f>IF(  AND(ISNUMBER(B58),OR(ISNUMBER(C58),C58="PG")),IF(IF(Capa!$B$4="B",0,Capa!$B$4)&gt;=B58,1,0),"")</f>
        <v>0</v>
      </c>
      <c r="B58" s="26">
        <f t="shared" si="1"/>
        <v>3</v>
      </c>
      <c r="C58" s="25">
        <v>316</v>
      </c>
      <c r="D58" s="50" t="s">
        <v>398</v>
      </c>
      <c r="E58" s="151"/>
      <c r="F58" s="135"/>
      <c r="G58" s="143"/>
      <c r="H58" s="124"/>
      <c r="I58" s="137"/>
      <c r="J58" s="45"/>
    </row>
    <row r="59" spans="1:10" ht="29.15" x14ac:dyDescent="0.4">
      <c r="A59" s="72">
        <f>IF(  AND(ISNUMBER(B59),OR(ISNUMBER(C59),C59="PG")),IF(IF(Capa!$B$4="B",0,Capa!$B$4)&gt;=B59,1,0),"")</f>
        <v>0</v>
      </c>
      <c r="B59" s="26">
        <f t="shared" si="1"/>
        <v>3</v>
      </c>
      <c r="C59" s="25">
        <v>317</v>
      </c>
      <c r="D59" s="50" t="s">
        <v>399</v>
      </c>
      <c r="E59" s="151"/>
      <c r="F59" s="135"/>
      <c r="G59" s="143"/>
      <c r="H59" s="124"/>
      <c r="I59" s="137"/>
      <c r="J59" s="45"/>
    </row>
    <row r="60" spans="1:10" ht="7.75" customHeight="1" x14ac:dyDescent="0.4">
      <c r="A60" s="72" t="str">
        <f>IF(  AND(ISNUMBER(B60),OR(ISNUMBER(C60),C60="PG")),IF(IF(Capa!$B$4="B",0,Capa!$B$4)&gt;=B60,1,0),"")</f>
        <v/>
      </c>
      <c r="B60" s="26" t="str">
        <f t="shared" si="1"/>
        <v/>
      </c>
      <c r="C60" s="25"/>
      <c r="D60" s="50"/>
      <c r="E60" s="113"/>
      <c r="F60" s="46"/>
      <c r="G60" s="142"/>
      <c r="H60" s="133"/>
      <c r="I60" s="137"/>
      <c r="J60" s="46"/>
    </row>
    <row r="61" spans="1:10" x14ac:dyDescent="0.4">
      <c r="A61" s="72" t="str">
        <f>IF(  AND(ISNUMBER(B61),OR(ISNUMBER(C61),C61="PG")),IF(IF(Capa!$B$4="B",0,Capa!$B$4)&gt;=B61,1,0),"")</f>
        <v/>
      </c>
      <c r="B61" s="63" t="str">
        <f t="shared" si="1"/>
        <v/>
      </c>
      <c r="C61" s="75"/>
      <c r="D61" s="78" t="s">
        <v>400</v>
      </c>
      <c r="E61" s="110"/>
      <c r="F61" s="65"/>
      <c r="G61" s="144"/>
      <c r="H61" s="134"/>
      <c r="I61" s="144"/>
      <c r="J61" s="79"/>
    </row>
    <row r="62" spans="1:10" ht="10.75" customHeight="1" x14ac:dyDescent="0.4">
      <c r="A62" s="72" t="str">
        <f>IF(  AND(ISNUMBER(B62),OR(ISNUMBER(C62),C62="PG")),IF(IF(Capa!$B$4="B",0,Capa!$B$4)&gt;=B62,1,0),"")</f>
        <v/>
      </c>
      <c r="B62" s="26">
        <f t="shared" si="1"/>
        <v>0</v>
      </c>
      <c r="C62" s="25" t="s">
        <v>4</v>
      </c>
      <c r="D62" s="11"/>
      <c r="E62" s="122"/>
      <c r="F62" s="22"/>
      <c r="G62" s="145"/>
      <c r="H62" s="122"/>
      <c r="I62" s="137"/>
      <c r="J62" s="33"/>
    </row>
    <row r="63" spans="1:10" ht="51.9" x14ac:dyDescent="0.4">
      <c r="A63" s="72">
        <f>IF(  AND(ISNUMBER(B63),OR(ISNUMBER(C63),C63="PG")),IF(IF(Capa!$B$4="B",0,Capa!$B$4)&gt;=B63,1,0),"")</f>
        <v>1</v>
      </c>
      <c r="B63" s="26">
        <f t="shared" si="1"/>
        <v>0</v>
      </c>
      <c r="C63" s="25" t="s">
        <v>791</v>
      </c>
      <c r="D63" s="58" t="s">
        <v>401</v>
      </c>
      <c r="E63" s="151"/>
      <c r="F63" s="135"/>
      <c r="G63" s="143"/>
      <c r="H63" s="124"/>
      <c r="I63" s="137"/>
      <c r="J63" s="45"/>
    </row>
    <row r="64" spans="1:10" ht="29.15" x14ac:dyDescent="0.4">
      <c r="A64" s="72">
        <f>IF(  AND(ISNUMBER(B64),OR(ISNUMBER(C64),C64="PG")),IF(IF(Capa!$B$4="B",0,Capa!$B$4)&gt;=B64,1,0),"")</f>
        <v>1</v>
      </c>
      <c r="B64" s="26">
        <f t="shared" si="1"/>
        <v>0</v>
      </c>
      <c r="C64" s="25">
        <v>318</v>
      </c>
      <c r="D64" s="50" t="s">
        <v>402</v>
      </c>
      <c r="E64" s="151"/>
      <c r="F64" s="135"/>
      <c r="G64" s="143"/>
      <c r="H64" s="124"/>
      <c r="I64" s="137"/>
      <c r="J64" s="45"/>
    </row>
    <row r="65" spans="1:10" ht="43.75" x14ac:dyDescent="0.4">
      <c r="A65" s="72">
        <f>IF(  AND(ISNUMBER(B65),OR(ISNUMBER(C65),C65="PG")),IF(IF(Capa!$B$4="B",0,Capa!$B$4)&gt;=B65,1,0),"")</f>
        <v>1</v>
      </c>
      <c r="B65" s="26">
        <f t="shared" si="1"/>
        <v>0</v>
      </c>
      <c r="C65" s="25">
        <v>319</v>
      </c>
      <c r="D65" s="50" t="s">
        <v>403</v>
      </c>
      <c r="E65" s="151"/>
      <c r="F65" s="135"/>
      <c r="G65" s="143"/>
      <c r="H65" s="124"/>
      <c r="I65" s="137"/>
      <c r="J65" s="45"/>
    </row>
    <row r="66" spans="1:10" ht="43.75" x14ac:dyDescent="0.4">
      <c r="A66" s="72">
        <f>IF(  AND(ISNUMBER(B66),OR(ISNUMBER(C66),C66="PG")),IF(IF(Capa!$B$4="B",0,Capa!$B$4)&gt;=B66,1,0),"")</f>
        <v>1</v>
      </c>
      <c r="B66" s="26">
        <f t="shared" si="1"/>
        <v>0</v>
      </c>
      <c r="C66" s="25">
        <v>320</v>
      </c>
      <c r="D66" s="50" t="s">
        <v>404</v>
      </c>
      <c r="E66" s="151"/>
      <c r="F66" s="135"/>
      <c r="G66" s="143"/>
      <c r="H66" s="124"/>
      <c r="I66" s="137"/>
      <c r="J66" s="45"/>
    </row>
    <row r="67" spans="1:10" ht="6" customHeight="1" x14ac:dyDescent="0.4">
      <c r="A67" s="72" t="str">
        <f>IF(  AND(ISNUMBER(B67),OR(ISNUMBER(C67),C67="PG")),IF(IF(Capa!$B$4="B",0,Capa!$B$4)&gt;=B67,1,0),"")</f>
        <v/>
      </c>
      <c r="B67" s="26">
        <f t="shared" si="1"/>
        <v>1</v>
      </c>
      <c r="C67" s="25" t="s">
        <v>9</v>
      </c>
      <c r="D67" s="50"/>
      <c r="E67" s="151"/>
      <c r="F67" s="135"/>
      <c r="G67" s="143"/>
      <c r="H67" s="124"/>
      <c r="I67" s="137"/>
      <c r="J67" s="45"/>
    </row>
    <row r="68" spans="1:10" ht="58.3" x14ac:dyDescent="0.4">
      <c r="A68" s="72">
        <f>IF(  AND(ISNUMBER(B68),OR(ISNUMBER(C68),C68="PG")),IF(IF(Capa!$B$4="B",0,Capa!$B$4)&gt;=B68,1,0),"")</f>
        <v>0</v>
      </c>
      <c r="B68" s="26">
        <f t="shared" si="1"/>
        <v>1</v>
      </c>
      <c r="C68" s="25">
        <v>321</v>
      </c>
      <c r="D68" s="50" t="s">
        <v>405</v>
      </c>
      <c r="E68" s="151"/>
      <c r="F68" s="135"/>
      <c r="G68" s="143"/>
      <c r="H68" s="124"/>
      <c r="I68" s="137"/>
      <c r="J68" s="45"/>
    </row>
    <row r="69" spans="1:10" ht="58.3" x14ac:dyDescent="0.4">
      <c r="A69" s="72">
        <f>IF(  AND(ISNUMBER(B69),OR(ISNUMBER(C69),C69="PG")),IF(IF(Capa!$B$4="B",0,Capa!$B$4)&gt;=B69,1,0),"")</f>
        <v>0</v>
      </c>
      <c r="B69" s="26">
        <f t="shared" si="1"/>
        <v>1</v>
      </c>
      <c r="C69" s="25">
        <v>322</v>
      </c>
      <c r="D69" s="50" t="s">
        <v>406</v>
      </c>
      <c r="E69" s="151"/>
      <c r="F69" s="135"/>
      <c r="G69" s="143"/>
      <c r="H69" s="124"/>
      <c r="I69" s="137"/>
      <c r="J69" s="45"/>
    </row>
    <row r="70" spans="1:10" ht="9.4499999999999993" customHeight="1" x14ac:dyDescent="0.4">
      <c r="A70" s="72" t="str">
        <f>IF(  AND(ISNUMBER(B70),OR(ISNUMBER(C70),C70="PG")),IF(IF(Capa!$B$4="B",0,Capa!$B$4)&gt;=B70,1,0),"")</f>
        <v/>
      </c>
      <c r="B70" s="26">
        <f t="shared" si="1"/>
        <v>2</v>
      </c>
      <c r="C70" s="25" t="s">
        <v>12</v>
      </c>
      <c r="D70" s="50"/>
      <c r="E70" s="151"/>
      <c r="F70" s="135"/>
      <c r="G70" s="143"/>
      <c r="H70" s="124"/>
      <c r="I70" s="137"/>
      <c r="J70" s="45"/>
    </row>
    <row r="71" spans="1:10" ht="43.75" x14ac:dyDescent="0.4">
      <c r="A71" s="72">
        <f>IF(  AND(ISNUMBER(B71),OR(ISNUMBER(C71),C71="PG")),IF(IF(Capa!$B$4="B",0,Capa!$B$4)&gt;=B71,1,0),"")</f>
        <v>0</v>
      </c>
      <c r="B71" s="26">
        <f t="shared" si="1"/>
        <v>2</v>
      </c>
      <c r="C71" s="25">
        <v>323</v>
      </c>
      <c r="D71" s="50" t="s">
        <v>407</v>
      </c>
      <c r="E71" s="151"/>
      <c r="F71" s="135"/>
      <c r="G71" s="143"/>
      <c r="H71" s="124"/>
      <c r="I71" s="137"/>
      <c r="J71" s="45"/>
    </row>
    <row r="72" spans="1:10" ht="43.75" x14ac:dyDescent="0.4">
      <c r="A72" s="72">
        <f>IF(  AND(ISNUMBER(B72),OR(ISNUMBER(C72),C72="PG")),IF(IF(Capa!$B$4="B",0,Capa!$B$4)&gt;=B72,1,0),"")</f>
        <v>0</v>
      </c>
      <c r="B72" s="26">
        <f t="shared" si="1"/>
        <v>2</v>
      </c>
      <c r="C72" s="25">
        <v>324</v>
      </c>
      <c r="D72" s="50" t="s">
        <v>408</v>
      </c>
      <c r="E72" s="151"/>
      <c r="F72" s="135"/>
      <c r="G72" s="143"/>
      <c r="H72" s="124"/>
      <c r="I72" s="137"/>
      <c r="J72" s="45"/>
    </row>
    <row r="73" spans="1:10" ht="43.75" x14ac:dyDescent="0.4">
      <c r="A73" s="72">
        <f>IF(  AND(ISNUMBER(B73),OR(ISNUMBER(C73),C73="PG")),IF(IF(Capa!$B$4="B",0,Capa!$B$4)&gt;=B73,1,0),"")</f>
        <v>0</v>
      </c>
      <c r="B73" s="26">
        <f t="shared" si="1"/>
        <v>2</v>
      </c>
      <c r="C73" s="25">
        <v>325</v>
      </c>
      <c r="D73" s="50" t="s">
        <v>409</v>
      </c>
      <c r="E73" s="151"/>
      <c r="F73" s="135"/>
      <c r="G73" s="143"/>
      <c r="H73" s="124"/>
      <c r="I73" s="137"/>
      <c r="J73" s="45"/>
    </row>
    <row r="74" spans="1:10" ht="10.3" customHeight="1" x14ac:dyDescent="0.4">
      <c r="A74" s="72" t="str">
        <f>IF(  AND(ISNUMBER(B74),OR(ISNUMBER(C74),C74="PG")),IF(IF(Capa!$B$4="B",0,Capa!$B$4)&gt;=B74,1,0),"")</f>
        <v/>
      </c>
      <c r="B74" s="26">
        <f t="shared" si="1"/>
        <v>3</v>
      </c>
      <c r="C74" s="25" t="s">
        <v>17</v>
      </c>
      <c r="D74" s="50"/>
      <c r="E74" s="151"/>
      <c r="F74" s="135"/>
      <c r="G74" s="143"/>
      <c r="H74" s="124"/>
      <c r="I74" s="137"/>
      <c r="J74" s="45"/>
    </row>
    <row r="75" spans="1:10" ht="43.75" x14ac:dyDescent="0.4">
      <c r="A75" s="72">
        <f>IF(  AND(ISNUMBER(B75),OR(ISNUMBER(C75),C75="PG")),IF(IF(Capa!$B$4="B",0,Capa!$B$4)&gt;=B75,1,0),"")</f>
        <v>0</v>
      </c>
      <c r="B75" s="26">
        <f t="shared" si="1"/>
        <v>3</v>
      </c>
      <c r="C75" s="25">
        <v>326</v>
      </c>
      <c r="D75" s="50" t="s">
        <v>410</v>
      </c>
      <c r="E75" s="151"/>
      <c r="F75" s="135"/>
      <c r="G75" s="143"/>
      <c r="H75" s="124"/>
      <c r="I75" s="137"/>
      <c r="J75" s="45"/>
    </row>
    <row r="76" spans="1:10" ht="43.75" x14ac:dyDescent="0.4">
      <c r="A76" s="72">
        <f>IF(  AND(ISNUMBER(B76),OR(ISNUMBER(C76),C76="PG")),IF(IF(Capa!$B$4="B",0,Capa!$B$4)&gt;=B76,1,0),"")</f>
        <v>0</v>
      </c>
      <c r="B76" s="26">
        <f t="shared" si="1"/>
        <v>3</v>
      </c>
      <c r="C76" s="25">
        <v>327</v>
      </c>
      <c r="D76" s="50" t="s">
        <v>411</v>
      </c>
      <c r="E76" s="151"/>
      <c r="F76" s="135"/>
      <c r="G76" s="143"/>
      <c r="H76" s="124"/>
      <c r="I76" s="137"/>
      <c r="J76" s="45"/>
    </row>
    <row r="77" spans="1:10" ht="29.15" x14ac:dyDescent="0.4">
      <c r="A77" s="72">
        <f>IF(  AND(ISNUMBER(B77),OR(ISNUMBER(C77),C77="PG")),IF(IF(Capa!$B$4="B",0,Capa!$B$4)&gt;=B77,1,0),"")</f>
        <v>0</v>
      </c>
      <c r="B77" s="26">
        <f t="shared" si="1"/>
        <v>3</v>
      </c>
      <c r="C77" s="25">
        <v>328</v>
      </c>
      <c r="D77" s="50" t="s">
        <v>412</v>
      </c>
      <c r="E77" s="151"/>
      <c r="F77" s="135"/>
      <c r="G77" s="143"/>
      <c r="H77" s="124"/>
      <c r="I77" s="137"/>
      <c r="J77" s="45"/>
    </row>
    <row r="78" spans="1:10" ht="43.75" x14ac:dyDescent="0.4">
      <c r="A78" s="72">
        <f>IF(  AND(ISNUMBER(B78),OR(ISNUMBER(C78),C78="PG")),IF(IF(Capa!$B$4="B",0,Capa!$B$4)&gt;=B78,1,0),"")</f>
        <v>0</v>
      </c>
      <c r="B78" s="26">
        <f t="shared" si="1"/>
        <v>3</v>
      </c>
      <c r="C78" s="25">
        <v>329</v>
      </c>
      <c r="D78" s="50" t="s">
        <v>413</v>
      </c>
      <c r="E78" s="151"/>
      <c r="F78" s="135"/>
      <c r="G78" s="143"/>
      <c r="H78" s="124"/>
      <c r="I78" s="137"/>
      <c r="J78" s="45"/>
    </row>
    <row r="79" spans="1:10" ht="9" customHeight="1" x14ac:dyDescent="0.4">
      <c r="A79" s="72" t="str">
        <f>IF(  AND(ISNUMBER(B79),OR(ISNUMBER(C79),C79="PG")),IF(IF(Capa!$B$4="B",0,Capa!$B$4)&gt;=B79,1,0),"")</f>
        <v/>
      </c>
      <c r="B79" s="26" t="str">
        <f t="shared" si="1"/>
        <v/>
      </c>
      <c r="C79" s="25"/>
      <c r="D79" s="11"/>
      <c r="E79" s="122"/>
      <c r="F79" s="22"/>
      <c r="G79" s="145"/>
      <c r="H79" s="122"/>
      <c r="I79" s="137"/>
      <c r="J79" s="33"/>
    </row>
    <row r="80" spans="1:10" x14ac:dyDescent="0.4">
      <c r="A80" s="72" t="str">
        <f>IF(  AND(ISNUMBER(B80),OR(ISNUMBER(C80),C80="PG")),IF(IF(Capa!$B$4="B",0,Capa!$B$4)&gt;=B80,1,0),"")</f>
        <v/>
      </c>
      <c r="B80" s="63" t="str">
        <f t="shared" si="1"/>
        <v/>
      </c>
      <c r="C80" s="75"/>
      <c r="D80" s="78" t="s">
        <v>414</v>
      </c>
      <c r="E80" s="110"/>
      <c r="F80" s="65"/>
      <c r="G80" s="144"/>
      <c r="H80" s="110"/>
      <c r="I80" s="144"/>
      <c r="J80" s="79"/>
    </row>
    <row r="81" spans="1:10" ht="9.9" customHeight="1" x14ac:dyDescent="0.4">
      <c r="A81" s="72" t="str">
        <f>IF(  AND(ISNUMBER(B81),OR(ISNUMBER(C81),C81="PG")),IF(IF(Capa!$B$4="B",0,Capa!$B$4)&gt;=B81,1,0),"")</f>
        <v/>
      </c>
      <c r="B81" s="26">
        <f t="shared" si="1"/>
        <v>0</v>
      </c>
      <c r="C81" s="25" t="s">
        <v>4</v>
      </c>
      <c r="D81" s="11"/>
      <c r="E81" s="122"/>
      <c r="F81" s="22"/>
      <c r="G81" s="145"/>
      <c r="H81" s="122"/>
      <c r="I81" s="137"/>
      <c r="J81" s="33"/>
    </row>
    <row r="82" spans="1:10" ht="39" x14ac:dyDescent="0.4">
      <c r="A82" s="72">
        <f>IF(  AND(ISNUMBER(B82),OR(ISNUMBER(C82),C82="PG")),IF(IF(Capa!$B$4="B",0,Capa!$B$4)&gt;=B82,1,0),"")</f>
        <v>1</v>
      </c>
      <c r="B82" s="26">
        <f t="shared" si="1"/>
        <v>0</v>
      </c>
      <c r="C82" s="25" t="s">
        <v>791</v>
      </c>
      <c r="D82" s="58" t="s">
        <v>415</v>
      </c>
      <c r="E82" s="151"/>
      <c r="F82" s="135"/>
      <c r="G82" s="143"/>
      <c r="H82" s="124"/>
      <c r="I82" s="137"/>
      <c r="J82" s="45"/>
    </row>
    <row r="83" spans="1:10" ht="29.15" x14ac:dyDescent="0.4">
      <c r="A83" s="72">
        <f>IF(  AND(ISNUMBER(B83),OR(ISNUMBER(C83),C83="PG")),IF(IF(Capa!$B$4="B",0,Capa!$B$4)&gt;=B83,1,0),"")</f>
        <v>1</v>
      </c>
      <c r="B83" s="26">
        <f t="shared" si="1"/>
        <v>0</v>
      </c>
      <c r="C83" s="25">
        <v>330</v>
      </c>
      <c r="D83" s="50" t="s">
        <v>416</v>
      </c>
      <c r="E83" s="151"/>
      <c r="F83" s="135"/>
      <c r="G83" s="143"/>
      <c r="H83" s="124"/>
      <c r="I83" s="137"/>
      <c r="J83" s="45"/>
    </row>
    <row r="84" spans="1:10" ht="72.900000000000006" x14ac:dyDescent="0.4">
      <c r="A84" s="72">
        <f>IF(  AND(ISNUMBER(B84),OR(ISNUMBER(C84),C84="PG")),IF(IF(Capa!$B$4="B",0,Capa!$B$4)&gt;=B84,1,0),"")</f>
        <v>1</v>
      </c>
      <c r="B84" s="26">
        <f t="shared" si="1"/>
        <v>0</v>
      </c>
      <c r="C84" s="25">
        <v>331</v>
      </c>
      <c r="D84" s="50" t="s">
        <v>417</v>
      </c>
      <c r="E84" s="151"/>
      <c r="F84" s="135"/>
      <c r="G84" s="143"/>
      <c r="H84" s="124"/>
      <c r="I84" s="137"/>
      <c r="J84" s="45"/>
    </row>
    <row r="85" spans="1:10" ht="43.75" x14ac:dyDescent="0.4">
      <c r="A85" s="72">
        <f>IF(  AND(ISNUMBER(B85),OR(ISNUMBER(C85),C85="PG")),IF(IF(Capa!$B$4="B",0,Capa!$B$4)&gt;=B85,1,0),"")</f>
        <v>1</v>
      </c>
      <c r="B85" s="26">
        <f t="shared" si="1"/>
        <v>0</v>
      </c>
      <c r="C85" s="25">
        <v>332</v>
      </c>
      <c r="D85" s="50" t="s">
        <v>418</v>
      </c>
      <c r="E85" s="151"/>
      <c r="F85" s="135"/>
      <c r="G85" s="143"/>
      <c r="H85" s="124"/>
      <c r="I85" s="137"/>
      <c r="J85" s="45"/>
    </row>
    <row r="86" spans="1:10" ht="5.15" customHeight="1" x14ac:dyDescent="0.4">
      <c r="A86" s="72" t="str">
        <f>IF(  AND(ISNUMBER(B86),OR(ISNUMBER(C86),C86="PG")),IF(IF(Capa!$B$4="B",0,Capa!$B$4)&gt;=B86,1,0),"")</f>
        <v/>
      </c>
      <c r="B86" s="26">
        <f t="shared" si="1"/>
        <v>1</v>
      </c>
      <c r="C86" s="25" t="s">
        <v>9</v>
      </c>
      <c r="D86" s="50"/>
      <c r="E86" s="151"/>
      <c r="F86" s="135"/>
      <c r="G86" s="143"/>
      <c r="H86" s="124"/>
      <c r="I86" s="137"/>
      <c r="J86" s="45"/>
    </row>
    <row r="87" spans="1:10" ht="72.900000000000006" x14ac:dyDescent="0.4">
      <c r="A87" s="72">
        <f>IF(  AND(ISNUMBER(B87),OR(ISNUMBER(C87),C87="PG")),IF(IF(Capa!$B$4="B",0,Capa!$B$4)&gt;=B87,1,0),"")</f>
        <v>0</v>
      </c>
      <c r="B87" s="26">
        <f t="shared" ref="B87:B145" si="2">IF(ISBLANK(C87),"",IF(ISERR(SEARCH(C87&amp;"\","&lt;B&gt;\&lt;1&gt;\&lt;2&gt;\&lt;3&gt;\")),IF(AND(NOT(ISBLANK(B86)),B86&lt;=3),B86,""),
IF(SEARCH(C87&amp;"\","&lt;B&gt;\&lt;1&gt;\&lt;2&gt;\&lt;3&gt;\")=1,0,IF(SEARCH(C87&amp;"\","&lt;B&gt;\&lt;1&gt;\&lt;2&gt;\&lt;3&gt;\")=5,1,IF(SEARCH(C87&amp;"\","&lt;B&gt;\&lt;1&gt;\&lt;2&gt;\&lt;3&gt;\")=9,2,IF(SEARCH(C87&amp;"\","&lt;B&gt;\&lt;1&gt;\&lt;2&gt;\&lt;3&gt;\")=13,3,""))))))</f>
        <v>1</v>
      </c>
      <c r="C87" s="25">
        <v>333</v>
      </c>
      <c r="D87" s="50" t="s">
        <v>419</v>
      </c>
      <c r="E87" s="151"/>
      <c r="F87" s="135"/>
      <c r="G87" s="143"/>
      <c r="H87" s="124"/>
      <c r="I87" s="137"/>
      <c r="J87" s="45"/>
    </row>
    <row r="88" spans="1:10" ht="43.75" x14ac:dyDescent="0.4">
      <c r="A88" s="72">
        <f>IF(  AND(ISNUMBER(B88),OR(ISNUMBER(C88),C88="PG")),IF(IF(Capa!$B$4="B",0,Capa!$B$4)&gt;=B88,1,0),"")</f>
        <v>0</v>
      </c>
      <c r="B88" s="26">
        <f t="shared" si="2"/>
        <v>1</v>
      </c>
      <c r="C88" s="25">
        <v>334</v>
      </c>
      <c r="D88" s="50" t="s">
        <v>420</v>
      </c>
      <c r="E88" s="151"/>
      <c r="F88" s="135"/>
      <c r="G88" s="143"/>
      <c r="H88" s="124"/>
      <c r="I88" s="137"/>
      <c r="J88" s="45"/>
    </row>
    <row r="89" spans="1:10" ht="29.15" x14ac:dyDescent="0.4">
      <c r="A89" s="72">
        <f>IF(  AND(ISNUMBER(B89),OR(ISNUMBER(C89),C89="PG")),IF(IF(Capa!$B$4="B",0,Capa!$B$4)&gt;=B89,1,0),"")</f>
        <v>0</v>
      </c>
      <c r="B89" s="26">
        <f t="shared" si="2"/>
        <v>1</v>
      </c>
      <c r="C89" s="25">
        <v>335</v>
      </c>
      <c r="D89" s="50" t="s">
        <v>421</v>
      </c>
      <c r="E89" s="151"/>
      <c r="F89" s="135"/>
      <c r="G89" s="143"/>
      <c r="H89" s="124"/>
      <c r="I89" s="137"/>
      <c r="J89" s="45"/>
    </row>
    <row r="90" spans="1:10" ht="29.15" x14ac:dyDescent="0.4">
      <c r="A90" s="72">
        <f>IF(  AND(ISNUMBER(B90),OR(ISNUMBER(C90),C90="PG")),IF(IF(Capa!$B$4="B",0,Capa!$B$4)&gt;=B90,1,0),"")</f>
        <v>0</v>
      </c>
      <c r="B90" s="26">
        <f t="shared" si="2"/>
        <v>1</v>
      </c>
      <c r="C90" s="25">
        <v>336</v>
      </c>
      <c r="D90" s="50" t="s">
        <v>422</v>
      </c>
      <c r="E90" s="151"/>
      <c r="F90" s="135"/>
      <c r="G90" s="143"/>
      <c r="H90" s="124"/>
      <c r="I90" s="137"/>
      <c r="J90" s="45"/>
    </row>
    <row r="91" spans="1:10" ht="43.75" x14ac:dyDescent="0.4">
      <c r="A91" s="72">
        <f>IF(  AND(ISNUMBER(B91),OR(ISNUMBER(C91),C91="PG")),IF(IF(Capa!$B$4="B",0,Capa!$B$4)&gt;=B91,1,0),"")</f>
        <v>0</v>
      </c>
      <c r="B91" s="26">
        <f t="shared" si="2"/>
        <v>1</v>
      </c>
      <c r="C91" s="25">
        <v>337</v>
      </c>
      <c r="D91" s="50" t="s">
        <v>423</v>
      </c>
      <c r="E91" s="151"/>
      <c r="F91" s="135"/>
      <c r="G91" s="143"/>
      <c r="H91" s="124"/>
      <c r="I91" s="137"/>
      <c r="J91" s="45"/>
    </row>
    <row r="92" spans="1:10" ht="11.6" customHeight="1" x14ac:dyDescent="0.4">
      <c r="A92" s="72" t="str">
        <f>IF(  AND(ISNUMBER(B92),OR(ISNUMBER(C92),C92="PG")),IF(IF(Capa!$B$4="B",0,Capa!$B$4)&gt;=B92,1,0),"")</f>
        <v/>
      </c>
      <c r="B92" s="26">
        <f t="shared" si="2"/>
        <v>2</v>
      </c>
      <c r="C92" s="25" t="s">
        <v>12</v>
      </c>
      <c r="D92" s="50"/>
      <c r="E92" s="151"/>
      <c r="F92" s="135"/>
      <c r="G92" s="143"/>
      <c r="H92" s="124"/>
      <c r="I92" s="137"/>
      <c r="J92" s="45"/>
    </row>
    <row r="93" spans="1:10" ht="72.900000000000006" x14ac:dyDescent="0.4">
      <c r="A93" s="72">
        <f>IF(  AND(ISNUMBER(B93),OR(ISNUMBER(C93),C93="PG")),IF(IF(Capa!$B$4="B",0,Capa!$B$4)&gt;=B93,1,0),"")</f>
        <v>0</v>
      </c>
      <c r="B93" s="26">
        <f t="shared" si="2"/>
        <v>2</v>
      </c>
      <c r="C93" s="25">
        <v>338</v>
      </c>
      <c r="D93" s="50" t="s">
        <v>424</v>
      </c>
      <c r="E93" s="151"/>
      <c r="F93" s="135"/>
      <c r="G93" s="143"/>
      <c r="H93" s="124"/>
      <c r="I93" s="137"/>
      <c r="J93" s="45"/>
    </row>
    <row r="94" spans="1:10" ht="29.15" x14ac:dyDescent="0.4">
      <c r="A94" s="72">
        <f>IF(  AND(ISNUMBER(B94),OR(ISNUMBER(C94),C94="PG")),IF(IF(Capa!$B$4="B",0,Capa!$B$4)&gt;=B94,1,0),"")</f>
        <v>0</v>
      </c>
      <c r="B94" s="26">
        <f t="shared" si="2"/>
        <v>2</v>
      </c>
      <c r="C94" s="25">
        <v>339</v>
      </c>
      <c r="D94" s="50" t="s">
        <v>425</v>
      </c>
      <c r="E94" s="151"/>
      <c r="F94" s="135"/>
      <c r="G94" s="143"/>
      <c r="H94" s="124"/>
      <c r="I94" s="137"/>
      <c r="J94" s="45"/>
    </row>
    <row r="95" spans="1:10" ht="29.15" x14ac:dyDescent="0.4">
      <c r="A95" s="72">
        <f>IF(  AND(ISNUMBER(B95),OR(ISNUMBER(C95),C95="PG")),IF(IF(Capa!$B$4="B",0,Capa!$B$4)&gt;=B95,1,0),"")</f>
        <v>0</v>
      </c>
      <c r="B95" s="26">
        <f t="shared" si="2"/>
        <v>2</v>
      </c>
      <c r="C95" s="25">
        <v>340</v>
      </c>
      <c r="D95" s="50" t="s">
        <v>426</v>
      </c>
      <c r="E95" s="151"/>
      <c r="F95" s="135"/>
      <c r="G95" s="143"/>
      <c r="H95" s="124"/>
      <c r="I95" s="137"/>
      <c r="J95" s="45"/>
    </row>
    <row r="96" spans="1:10" ht="29.15" x14ac:dyDescent="0.4">
      <c r="A96" s="72">
        <f>IF(  AND(ISNUMBER(B96),OR(ISNUMBER(C96),C96="PG")),IF(IF(Capa!$B$4="B",0,Capa!$B$4)&gt;=B96,1,0),"")</f>
        <v>0</v>
      </c>
      <c r="B96" s="26">
        <f t="shared" si="2"/>
        <v>2</v>
      </c>
      <c r="C96" s="25">
        <v>341</v>
      </c>
      <c r="D96" s="50" t="s">
        <v>427</v>
      </c>
      <c r="E96" s="151"/>
      <c r="F96" s="135"/>
      <c r="G96" s="143"/>
      <c r="H96" s="124"/>
      <c r="I96" s="137"/>
      <c r="J96" s="45"/>
    </row>
    <row r="97" spans="1:10" ht="43.75" x14ac:dyDescent="0.4">
      <c r="A97" s="72">
        <f>IF(  AND(ISNUMBER(B97),OR(ISNUMBER(C97),C97="PG")),IF(IF(Capa!$B$4="B",0,Capa!$B$4)&gt;=B97,1,0),"")</f>
        <v>0</v>
      </c>
      <c r="B97" s="26">
        <f t="shared" si="2"/>
        <v>2</v>
      </c>
      <c r="C97" s="25">
        <v>342</v>
      </c>
      <c r="D97" s="50" t="s">
        <v>428</v>
      </c>
      <c r="E97" s="151"/>
      <c r="F97" s="135"/>
      <c r="G97" s="143"/>
      <c r="H97" s="124"/>
      <c r="I97" s="137"/>
      <c r="J97" s="45"/>
    </row>
    <row r="98" spans="1:10" ht="8.6" customHeight="1" x14ac:dyDescent="0.4">
      <c r="A98" s="72" t="str">
        <f>IF(  AND(ISNUMBER(B98),OR(ISNUMBER(C98),C98="PG")),IF(IF(Capa!$B$4="B",0,Capa!$B$4)&gt;=B98,1,0),"")</f>
        <v/>
      </c>
      <c r="B98" s="26">
        <f t="shared" si="2"/>
        <v>3</v>
      </c>
      <c r="C98" s="25" t="s">
        <v>17</v>
      </c>
      <c r="D98" s="50"/>
      <c r="E98" s="151"/>
      <c r="F98" s="135"/>
      <c r="G98" s="143"/>
      <c r="H98" s="124"/>
      <c r="I98" s="137"/>
      <c r="J98" s="45"/>
    </row>
    <row r="99" spans="1:10" ht="72.900000000000006" x14ac:dyDescent="0.4">
      <c r="A99" s="72">
        <f>IF(  AND(ISNUMBER(B99),OR(ISNUMBER(C99),C99="PG")),IF(IF(Capa!$B$4="B",0,Capa!$B$4)&gt;=B99,1,0),"")</f>
        <v>0</v>
      </c>
      <c r="B99" s="26">
        <f t="shared" si="2"/>
        <v>3</v>
      </c>
      <c r="C99" s="25">
        <v>343</v>
      </c>
      <c r="D99" s="50" t="s">
        <v>429</v>
      </c>
      <c r="E99" s="151"/>
      <c r="F99" s="135"/>
      <c r="G99" s="143"/>
      <c r="H99" s="124"/>
      <c r="I99" s="137"/>
      <c r="J99" s="45"/>
    </row>
    <row r="100" spans="1:10" ht="43.75" x14ac:dyDescent="0.4">
      <c r="A100" s="72">
        <f>IF(  AND(ISNUMBER(B100),OR(ISNUMBER(C100),C100="PG")),IF(IF(Capa!$B$4="B",0,Capa!$B$4)&gt;=B100,1,0),"")</f>
        <v>0</v>
      </c>
      <c r="B100" s="26">
        <f t="shared" si="2"/>
        <v>3</v>
      </c>
      <c r="C100" s="25">
        <v>344</v>
      </c>
      <c r="D100" s="50" t="s">
        <v>430</v>
      </c>
      <c r="E100" s="151"/>
      <c r="F100" s="135"/>
      <c r="G100" s="143"/>
      <c r="H100" s="124"/>
      <c r="I100" s="137"/>
      <c r="J100" s="45"/>
    </row>
    <row r="101" spans="1:10" ht="29.15" x14ac:dyDescent="0.4">
      <c r="A101" s="72">
        <f>IF(  AND(ISNUMBER(B101),OR(ISNUMBER(C101),C101="PG")),IF(IF(Capa!$B$4="B",0,Capa!$B$4)&gt;=B101,1,0),"")</f>
        <v>0</v>
      </c>
      <c r="B101" s="26">
        <f t="shared" si="2"/>
        <v>3</v>
      </c>
      <c r="C101" s="25">
        <v>345</v>
      </c>
      <c r="D101" s="50" t="s">
        <v>431</v>
      </c>
      <c r="E101" s="151"/>
      <c r="F101" s="135"/>
      <c r="G101" s="143"/>
      <c r="H101" s="124"/>
      <c r="I101" s="137"/>
      <c r="J101" s="45"/>
    </row>
    <row r="102" spans="1:10" ht="29.15" x14ac:dyDescent="0.4">
      <c r="A102" s="72">
        <f>IF(  AND(ISNUMBER(B102),OR(ISNUMBER(C102),C102="PG")),IF(IF(Capa!$B$4="B",0,Capa!$B$4)&gt;=B102,1,0),"")</f>
        <v>0</v>
      </c>
      <c r="B102" s="26">
        <f t="shared" si="2"/>
        <v>3</v>
      </c>
      <c r="C102" s="25">
        <v>346</v>
      </c>
      <c r="D102" s="50" t="s">
        <v>432</v>
      </c>
      <c r="E102" s="151"/>
      <c r="F102" s="135"/>
      <c r="G102" s="143"/>
      <c r="H102" s="124"/>
      <c r="I102" s="137"/>
      <c r="J102" s="45"/>
    </row>
    <row r="103" spans="1:10" ht="9.9" customHeight="1" x14ac:dyDescent="0.4">
      <c r="A103" s="72" t="str">
        <f>IF(  AND(ISNUMBER(B103),OR(ISNUMBER(C103),C103="PG")),IF(IF(Capa!$B$4="B",0,Capa!$B$4)&gt;=B103,1,0),"")</f>
        <v/>
      </c>
      <c r="B103" s="26" t="str">
        <f t="shared" si="2"/>
        <v/>
      </c>
      <c r="C103" s="25"/>
      <c r="D103" s="11"/>
      <c r="E103" s="122"/>
      <c r="F103" s="22"/>
      <c r="G103" s="145"/>
      <c r="H103" s="122"/>
      <c r="I103" s="137"/>
      <c r="J103" s="33"/>
    </row>
    <row r="104" spans="1:10" ht="14.6" x14ac:dyDescent="0.4">
      <c r="A104" s="72" t="str">
        <f>IF(  AND(ISNUMBER(B104),OR(ISNUMBER(C104),C104="PG")),IF(IF(Capa!$B$4="B",0,Capa!$B$4)&gt;=B104,1,0),"")</f>
        <v/>
      </c>
      <c r="B104" s="63" t="str">
        <f t="shared" si="2"/>
        <v/>
      </c>
      <c r="C104" s="75"/>
      <c r="D104" s="78" t="s">
        <v>433</v>
      </c>
      <c r="E104" s="160">
        <f>IF(COUNTIFS($A105:$A145,"&gt;0",$C105:$C145,"&lt;&gt;PG")&gt;0,(COUNTIFS($A105:$A145,"&gt;0",$C105:$C145,"&lt;&gt;PG",E105:E145,"=S")+COUNTIFS($A105:$A145,"&gt;0",$C105:$C145,"&lt;&gt;PG",E105:E145,"=N",F105:F145,"*"))/COUNTIFS($A105:$A145,"&gt;0",$C105:$C145,"&lt;&gt;PG"),0)</f>
        <v>0</v>
      </c>
      <c r="F104" s="65"/>
      <c r="G104" s="144"/>
      <c r="H104" s="160">
        <f>IF(COUNTIFS($A105:$A145,"&gt;0",$C105:$C145,"&lt;&gt;PG")&gt;0,(COUNTIFS($A105:$A145,"&gt;0",$C105:$C145,"&lt;&gt;PG",E105:E145,"=S")+COUNTIFS($A105:$A145,"&gt;0",$C105:$C145,"&lt;&gt;PG",E105:E145,"=N",F105:F145,"*",H105:H145,"=S"))/COUNTIFS($A105:$A145,"&gt;0",$C105:$C145,"&lt;&gt;PG"),0)</f>
        <v>0</v>
      </c>
      <c r="I104" s="144"/>
      <c r="J104" s="79"/>
    </row>
    <row r="105" spans="1:10" ht="13.75" customHeight="1" x14ac:dyDescent="0.4">
      <c r="A105" s="72" t="str">
        <f>IF(  AND(ISNUMBER(B105),OR(ISNUMBER(C105),C105="PG")),IF(IF(Capa!$B$4="B",0,Capa!$B$4)&gt;=B105,1,0),"")</f>
        <v/>
      </c>
      <c r="B105" s="26" t="str">
        <f t="shared" si="2"/>
        <v/>
      </c>
      <c r="C105" s="25"/>
      <c r="D105" s="13"/>
      <c r="E105" s="122"/>
      <c r="F105" s="22"/>
      <c r="G105" s="145"/>
      <c r="H105" s="122"/>
      <c r="I105" s="137"/>
      <c r="J105" s="33"/>
    </row>
    <row r="106" spans="1:10" x14ac:dyDescent="0.4">
      <c r="A106" s="72" t="str">
        <f>IF(  AND(ISNUMBER(B106),OR(ISNUMBER(C106),C106="PG")),IF(IF(Capa!$B$4="B",0,Capa!$B$4)&gt;=B106,1,0),"")</f>
        <v/>
      </c>
      <c r="B106" s="63" t="str">
        <f t="shared" si="2"/>
        <v/>
      </c>
      <c r="C106" s="75"/>
      <c r="D106" s="78" t="s">
        <v>434</v>
      </c>
      <c r="E106" s="110"/>
      <c r="F106" s="65"/>
      <c r="G106" s="144"/>
      <c r="H106" s="110"/>
      <c r="I106" s="144"/>
      <c r="J106" s="79"/>
    </row>
    <row r="107" spans="1:10" ht="12.9" customHeight="1" x14ac:dyDescent="0.4">
      <c r="A107" s="72" t="str">
        <f>IF(  AND(ISNUMBER(B107),OR(ISNUMBER(C107),C107="PG")),IF(IF(Capa!$B$4="B",0,Capa!$B$4)&gt;=B107,1,0),"")</f>
        <v/>
      </c>
      <c r="B107" s="26">
        <f t="shared" si="2"/>
        <v>0</v>
      </c>
      <c r="C107" s="25" t="s">
        <v>4</v>
      </c>
      <c r="D107" s="11"/>
      <c r="E107" s="122"/>
      <c r="F107" s="22"/>
      <c r="G107" s="145"/>
      <c r="H107" s="122"/>
      <c r="I107" s="137"/>
      <c r="J107" s="33"/>
    </row>
    <row r="108" spans="1:10" ht="64.75" x14ac:dyDescent="0.4">
      <c r="A108" s="72">
        <f>IF(  AND(ISNUMBER(B108),OR(ISNUMBER(C108),C108="PG")),IF(IF(Capa!$B$4="B",0,Capa!$B$4)&gt;=B108,1,0),"")</f>
        <v>1</v>
      </c>
      <c r="B108" s="26">
        <f t="shared" si="2"/>
        <v>0</v>
      </c>
      <c r="C108" s="25" t="s">
        <v>791</v>
      </c>
      <c r="D108" s="58" t="s">
        <v>435</v>
      </c>
      <c r="E108" s="151"/>
      <c r="F108" s="135"/>
      <c r="G108" s="143"/>
      <c r="H108" s="124"/>
      <c r="I108" s="137"/>
      <c r="J108" s="45"/>
    </row>
    <row r="109" spans="1:10" ht="43.75" x14ac:dyDescent="0.4">
      <c r="A109" s="72">
        <f>IF(  AND(ISNUMBER(B109),OR(ISNUMBER(C109),C109="PG")),IF(IF(Capa!$B$4="B",0,Capa!$B$4)&gt;=B109,1,0),"")</f>
        <v>1</v>
      </c>
      <c r="B109" s="26">
        <f t="shared" si="2"/>
        <v>0</v>
      </c>
      <c r="C109" s="25">
        <v>347</v>
      </c>
      <c r="D109" s="50" t="s">
        <v>436</v>
      </c>
      <c r="E109" s="151"/>
      <c r="F109" s="135"/>
      <c r="G109" s="143"/>
      <c r="H109" s="124"/>
      <c r="I109" s="137"/>
      <c r="J109" s="45"/>
    </row>
    <row r="110" spans="1:10" ht="6" customHeight="1" x14ac:dyDescent="0.4">
      <c r="A110" s="72" t="str">
        <f>IF(  AND(ISNUMBER(B110),OR(ISNUMBER(C110),C110="PG")),IF(IF(Capa!$B$4="B",0,Capa!$B$4)&gt;=B110,1,0),"")</f>
        <v/>
      </c>
      <c r="B110" s="26">
        <f t="shared" si="2"/>
        <v>1</v>
      </c>
      <c r="C110" s="25" t="s">
        <v>9</v>
      </c>
      <c r="D110" s="50"/>
      <c r="E110" s="151"/>
      <c r="F110" s="135"/>
      <c r="G110" s="143"/>
      <c r="H110" s="124"/>
      <c r="I110" s="137"/>
      <c r="J110" s="45"/>
    </row>
    <row r="111" spans="1:10" ht="43.75" x14ac:dyDescent="0.4">
      <c r="A111" s="72">
        <f>IF(  AND(ISNUMBER(B111),OR(ISNUMBER(C111),C111="PG")),IF(IF(Capa!$B$4="B",0,Capa!$B$4)&gt;=B111,1,0),"")</f>
        <v>0</v>
      </c>
      <c r="B111" s="26">
        <f t="shared" si="2"/>
        <v>1</v>
      </c>
      <c r="C111" s="25">
        <v>348</v>
      </c>
      <c r="D111" s="50" t="s">
        <v>437</v>
      </c>
      <c r="E111" s="151"/>
      <c r="F111" s="135"/>
      <c r="G111" s="143"/>
      <c r="H111" s="124"/>
      <c r="I111" s="137"/>
      <c r="J111" s="45"/>
    </row>
    <row r="112" spans="1:10" ht="7.3" customHeight="1" x14ac:dyDescent="0.4">
      <c r="A112" s="72" t="str">
        <f>IF(  AND(ISNUMBER(B112),OR(ISNUMBER(C112),C112="PG")),IF(IF(Capa!$B$4="B",0,Capa!$B$4)&gt;=B112,1,0),"")</f>
        <v/>
      </c>
      <c r="B112" s="26">
        <f t="shared" si="2"/>
        <v>2</v>
      </c>
      <c r="C112" s="25" t="s">
        <v>12</v>
      </c>
      <c r="D112" s="50"/>
      <c r="E112" s="151"/>
      <c r="F112" s="135"/>
      <c r="G112" s="143"/>
      <c r="H112" s="124"/>
      <c r="I112" s="137"/>
      <c r="J112" s="45"/>
    </row>
    <row r="113" spans="1:10" ht="43.75" x14ac:dyDescent="0.4">
      <c r="A113" s="72">
        <f>IF(  AND(ISNUMBER(B113),OR(ISNUMBER(C113),C113="PG")),IF(IF(Capa!$B$4="B",0,Capa!$B$4)&gt;=B113,1,0),"")</f>
        <v>0</v>
      </c>
      <c r="B113" s="26">
        <f t="shared" si="2"/>
        <v>2</v>
      </c>
      <c r="C113" s="25">
        <v>349</v>
      </c>
      <c r="D113" s="50" t="s">
        <v>438</v>
      </c>
      <c r="E113" s="151"/>
      <c r="F113" s="135"/>
      <c r="G113" s="143"/>
      <c r="H113" s="124"/>
      <c r="I113" s="137"/>
      <c r="J113" s="45"/>
    </row>
    <row r="114" spans="1:10" ht="43.75" x14ac:dyDescent="0.4">
      <c r="A114" s="72">
        <f>IF(  AND(ISNUMBER(B114),OR(ISNUMBER(C114),C114="PG")),IF(IF(Capa!$B$4="B",0,Capa!$B$4)&gt;=B114,1,0),"")</f>
        <v>0</v>
      </c>
      <c r="B114" s="26">
        <f t="shared" si="2"/>
        <v>2</v>
      </c>
      <c r="C114" s="25">
        <v>350</v>
      </c>
      <c r="D114" s="50" t="s">
        <v>439</v>
      </c>
      <c r="E114" s="151"/>
      <c r="F114" s="135"/>
      <c r="G114" s="143"/>
      <c r="H114" s="124"/>
      <c r="I114" s="137"/>
      <c r="J114" s="45"/>
    </row>
    <row r="115" spans="1:10" ht="6" customHeight="1" x14ac:dyDescent="0.4">
      <c r="A115" s="72" t="str">
        <f>IF(  AND(ISNUMBER(B115),OR(ISNUMBER(C115),C115="PG")),IF(IF(Capa!$B$4="B",0,Capa!$B$4)&gt;=B115,1,0),"")</f>
        <v/>
      </c>
      <c r="B115" s="26">
        <f t="shared" si="2"/>
        <v>3</v>
      </c>
      <c r="C115" s="25" t="s">
        <v>17</v>
      </c>
      <c r="D115" s="50"/>
      <c r="E115" s="151"/>
      <c r="F115" s="135"/>
      <c r="G115" s="143"/>
      <c r="H115" s="124"/>
      <c r="I115" s="137"/>
      <c r="J115" s="45"/>
    </row>
    <row r="116" spans="1:10" ht="43.75" x14ac:dyDescent="0.4">
      <c r="A116" s="72">
        <f>IF(  AND(ISNUMBER(B116),OR(ISNUMBER(C116),C116="PG")),IF(IF(Capa!$B$4="B",0,Capa!$B$4)&gt;=B116,1,0),"")</f>
        <v>0</v>
      </c>
      <c r="B116" s="26">
        <f t="shared" si="2"/>
        <v>3</v>
      </c>
      <c r="C116" s="25">
        <v>351</v>
      </c>
      <c r="D116" s="50" t="s">
        <v>440</v>
      </c>
      <c r="E116" s="151"/>
      <c r="F116" s="135"/>
      <c r="G116" s="143"/>
      <c r="H116" s="124"/>
      <c r="I116" s="137"/>
      <c r="J116" s="45"/>
    </row>
    <row r="117" spans="1:10" ht="43.75" x14ac:dyDescent="0.4">
      <c r="A117" s="72">
        <f>IF(  AND(ISNUMBER(B117),OR(ISNUMBER(C117),C117="PG")),IF(IF(Capa!$B$4="B",0,Capa!$B$4)&gt;=B117,1,0),"")</f>
        <v>0</v>
      </c>
      <c r="B117" s="26">
        <f t="shared" si="2"/>
        <v>3</v>
      </c>
      <c r="C117" s="25">
        <v>352</v>
      </c>
      <c r="D117" s="50" t="s">
        <v>441</v>
      </c>
      <c r="E117" s="151"/>
      <c r="F117" s="135"/>
      <c r="G117" s="143"/>
      <c r="H117" s="124"/>
      <c r="I117" s="137"/>
      <c r="J117" s="45"/>
    </row>
    <row r="118" spans="1:10" ht="43.75" x14ac:dyDescent="0.4">
      <c r="A118" s="72">
        <f>IF(  AND(ISNUMBER(B118),OR(ISNUMBER(C118),C118="PG")),IF(IF(Capa!$B$4="B",0,Capa!$B$4)&gt;=B118,1,0),"")</f>
        <v>0</v>
      </c>
      <c r="B118" s="26">
        <f t="shared" si="2"/>
        <v>3</v>
      </c>
      <c r="C118" s="25">
        <v>353</v>
      </c>
      <c r="D118" s="50" t="s">
        <v>442</v>
      </c>
      <c r="E118" s="151"/>
      <c r="F118" s="135"/>
      <c r="G118" s="143"/>
      <c r="H118" s="124"/>
      <c r="I118" s="137"/>
      <c r="J118" s="45"/>
    </row>
    <row r="119" spans="1:10" ht="11.6" customHeight="1" x14ac:dyDescent="0.4">
      <c r="A119" s="72" t="str">
        <f>IF(  AND(ISNUMBER(B119),OR(ISNUMBER(C119),C119="PG")),IF(IF(Capa!$B$4="B",0,Capa!$B$4)&gt;=B119,1,0),"")</f>
        <v/>
      </c>
      <c r="B119" s="26" t="str">
        <f t="shared" si="2"/>
        <v/>
      </c>
      <c r="C119" s="25"/>
      <c r="D119" s="11"/>
      <c r="E119" s="122"/>
      <c r="F119" s="22"/>
      <c r="G119" s="145"/>
      <c r="H119" s="122"/>
      <c r="I119" s="137"/>
      <c r="J119" s="33"/>
    </row>
    <row r="120" spans="1:10" x14ac:dyDescent="0.4">
      <c r="A120" s="72" t="str">
        <f>IF(  AND(ISNUMBER(B120),OR(ISNUMBER(C120),C120="PG")),IF(IF(Capa!$B$4="B",0,Capa!$B$4)&gt;=B120,1,0),"")</f>
        <v/>
      </c>
      <c r="B120" s="63" t="str">
        <f t="shared" si="2"/>
        <v/>
      </c>
      <c r="C120" s="75"/>
      <c r="D120" s="78" t="s">
        <v>443</v>
      </c>
      <c r="E120" s="110"/>
      <c r="F120" s="65"/>
      <c r="G120" s="144"/>
      <c r="H120" s="110"/>
      <c r="I120" s="144"/>
      <c r="J120" s="79"/>
    </row>
    <row r="121" spans="1:10" ht="11.15" customHeight="1" x14ac:dyDescent="0.4">
      <c r="A121" s="72" t="str">
        <f>IF(  AND(ISNUMBER(B121),OR(ISNUMBER(C121),C121="PG")),IF(IF(Capa!$B$4="B",0,Capa!$B$4)&gt;=B121,1,0),"")</f>
        <v/>
      </c>
      <c r="B121" s="26">
        <f t="shared" si="2"/>
        <v>0</v>
      </c>
      <c r="C121" s="25" t="s">
        <v>4</v>
      </c>
      <c r="D121" s="11"/>
      <c r="E121" s="122"/>
      <c r="F121" s="22"/>
      <c r="G121" s="145"/>
      <c r="H121" s="122"/>
      <c r="I121" s="137"/>
      <c r="J121" s="33"/>
    </row>
    <row r="122" spans="1:10" ht="39" x14ac:dyDescent="0.4">
      <c r="A122" s="72">
        <f>IF(  AND(ISNUMBER(B122),OR(ISNUMBER(C122),C122="PG")),IF(IF(Capa!$B$4="B",0,Capa!$B$4)&gt;=B122,1,0),"")</f>
        <v>1</v>
      </c>
      <c r="B122" s="26">
        <f t="shared" si="2"/>
        <v>0</v>
      </c>
      <c r="C122" s="25" t="s">
        <v>791</v>
      </c>
      <c r="D122" s="58" t="s">
        <v>444</v>
      </c>
      <c r="E122" s="151"/>
      <c r="F122" s="135"/>
      <c r="G122" s="143"/>
      <c r="H122" s="124"/>
      <c r="I122" s="137"/>
      <c r="J122" s="45"/>
    </row>
    <row r="123" spans="1:10" ht="29.15" x14ac:dyDescent="0.4">
      <c r="A123" s="72">
        <f>IF(  AND(ISNUMBER(B123),OR(ISNUMBER(C123),C123="PG")),IF(IF(Capa!$B$4="B",0,Capa!$B$4)&gt;=B123,1,0),"")</f>
        <v>1</v>
      </c>
      <c r="B123" s="26">
        <f t="shared" si="2"/>
        <v>0</v>
      </c>
      <c r="C123" s="25">
        <v>354</v>
      </c>
      <c r="D123" s="50" t="s">
        <v>445</v>
      </c>
      <c r="E123" s="151"/>
      <c r="F123" s="135"/>
      <c r="G123" s="143"/>
      <c r="H123" s="124"/>
      <c r="I123" s="137"/>
      <c r="J123" s="45"/>
    </row>
    <row r="124" spans="1:10" ht="8.6" customHeight="1" x14ac:dyDescent="0.4">
      <c r="A124" s="72" t="str">
        <f>IF(  AND(ISNUMBER(B124),OR(ISNUMBER(C124),C124="PG")),IF(IF(Capa!$B$4="B",0,Capa!$B$4)&gt;=B124,1,0),"")</f>
        <v/>
      </c>
      <c r="B124" s="26">
        <f t="shared" si="2"/>
        <v>1</v>
      </c>
      <c r="C124" s="25" t="s">
        <v>9</v>
      </c>
      <c r="D124" s="50"/>
      <c r="E124" s="151"/>
      <c r="F124" s="135"/>
      <c r="G124" s="143"/>
      <c r="H124" s="124"/>
      <c r="I124" s="137"/>
      <c r="J124" s="45"/>
    </row>
    <row r="125" spans="1:10" ht="58.3" x14ac:dyDescent="0.4">
      <c r="A125" s="72">
        <f>IF(  AND(ISNUMBER(B125),OR(ISNUMBER(C125),C125="PG")),IF(IF(Capa!$B$4="B",0,Capa!$B$4)&gt;=B125,1,0),"")</f>
        <v>0</v>
      </c>
      <c r="B125" s="26">
        <f t="shared" si="2"/>
        <v>1</v>
      </c>
      <c r="C125" s="25">
        <v>355</v>
      </c>
      <c r="D125" s="50" t="s">
        <v>446</v>
      </c>
      <c r="E125" s="151"/>
      <c r="F125" s="135"/>
      <c r="G125" s="143"/>
      <c r="H125" s="124"/>
      <c r="I125" s="137"/>
      <c r="J125" s="45"/>
    </row>
    <row r="126" spans="1:10" ht="8.6" customHeight="1" x14ac:dyDescent="0.4">
      <c r="A126" s="72" t="str">
        <f>IF(  AND(ISNUMBER(B126),OR(ISNUMBER(C126),C126="PG")),IF(IF(Capa!$B$4="B",0,Capa!$B$4)&gt;=B126,1,0),"")</f>
        <v/>
      </c>
      <c r="B126" s="26">
        <f t="shared" si="2"/>
        <v>2</v>
      </c>
      <c r="C126" s="25" t="s">
        <v>12</v>
      </c>
      <c r="D126" s="50"/>
      <c r="E126" s="151"/>
      <c r="F126" s="135"/>
      <c r="G126" s="143"/>
      <c r="H126" s="124"/>
      <c r="I126" s="137"/>
      <c r="J126" s="45"/>
    </row>
    <row r="127" spans="1:10" ht="43.75" x14ac:dyDescent="0.4">
      <c r="A127" s="72">
        <f>IF(  AND(ISNUMBER(B127),OR(ISNUMBER(C127),C127="PG")),IF(IF(Capa!$B$4="B",0,Capa!$B$4)&gt;=B127,1,0),"")</f>
        <v>0</v>
      </c>
      <c r="B127" s="26">
        <f t="shared" si="2"/>
        <v>2</v>
      </c>
      <c r="C127" s="25">
        <v>356</v>
      </c>
      <c r="D127" s="50" t="s">
        <v>447</v>
      </c>
      <c r="E127" s="151"/>
      <c r="F127" s="135"/>
      <c r="G127" s="143"/>
      <c r="H127" s="124"/>
      <c r="I127" s="137"/>
      <c r="J127" s="45"/>
    </row>
    <row r="128" spans="1:10" ht="29.15" x14ac:dyDescent="0.4">
      <c r="A128" s="72">
        <f>IF(  AND(ISNUMBER(B128),OR(ISNUMBER(C128),C128="PG")),IF(IF(Capa!$B$4="B",0,Capa!$B$4)&gt;=B128,1,0),"")</f>
        <v>0</v>
      </c>
      <c r="B128" s="26">
        <f t="shared" si="2"/>
        <v>2</v>
      </c>
      <c r="C128" s="25">
        <v>357</v>
      </c>
      <c r="D128" s="50" t="s">
        <v>448</v>
      </c>
      <c r="E128" s="151"/>
      <c r="F128" s="135"/>
      <c r="G128" s="143"/>
      <c r="H128" s="124"/>
      <c r="I128" s="137"/>
      <c r="J128" s="45"/>
    </row>
    <row r="129" spans="1:10" ht="8.15" customHeight="1" x14ac:dyDescent="0.4">
      <c r="A129" s="72" t="str">
        <f>IF(  AND(ISNUMBER(B129),OR(ISNUMBER(C129),C129="PG")),IF(IF(Capa!$B$4="B",0,Capa!$B$4)&gt;=B129,1,0),"")</f>
        <v/>
      </c>
      <c r="B129" s="26">
        <f t="shared" si="2"/>
        <v>3</v>
      </c>
      <c r="C129" s="25" t="s">
        <v>17</v>
      </c>
      <c r="D129" s="50"/>
      <c r="E129" s="151"/>
      <c r="F129" s="135"/>
      <c r="G129" s="143"/>
      <c r="H129" s="124"/>
      <c r="I129" s="137"/>
      <c r="J129" s="45"/>
    </row>
    <row r="130" spans="1:10" ht="43.75" x14ac:dyDescent="0.4">
      <c r="A130" s="72">
        <f>IF(  AND(ISNUMBER(B130),OR(ISNUMBER(C130),C130="PG")),IF(IF(Capa!$B$4="B",0,Capa!$B$4)&gt;=B130,1,0),"")</f>
        <v>0</v>
      </c>
      <c r="B130" s="26">
        <f t="shared" si="2"/>
        <v>3</v>
      </c>
      <c r="C130" s="25">
        <v>358</v>
      </c>
      <c r="D130" s="50" t="s">
        <v>449</v>
      </c>
      <c r="E130" s="151"/>
      <c r="F130" s="135"/>
      <c r="G130" s="143"/>
      <c r="H130" s="124"/>
      <c r="I130" s="137"/>
      <c r="J130" s="45"/>
    </row>
    <row r="131" spans="1:10" ht="7.75" customHeight="1" x14ac:dyDescent="0.4">
      <c r="A131" s="72" t="str">
        <f>IF(  AND(ISNUMBER(B131),OR(ISNUMBER(C131),C131="PG")),IF(IF(Capa!$B$4="B",0,Capa!$B$4)&gt;=B131,1,0),"")</f>
        <v/>
      </c>
      <c r="B131" s="26" t="str">
        <f t="shared" si="2"/>
        <v/>
      </c>
      <c r="C131" s="25"/>
      <c r="D131" s="11"/>
      <c r="E131" s="122"/>
      <c r="F131" s="22"/>
      <c r="G131" s="145"/>
      <c r="H131" s="122"/>
      <c r="I131" s="137"/>
      <c r="J131" s="33"/>
    </row>
    <row r="132" spans="1:10" x14ac:dyDescent="0.4">
      <c r="A132" s="72" t="str">
        <f>IF(  AND(ISNUMBER(B132),OR(ISNUMBER(C132),C132="PG")),IF(IF(Capa!$B$4="B",0,Capa!$B$4)&gt;=B132,1,0),"")</f>
        <v/>
      </c>
      <c r="B132" s="63" t="str">
        <f t="shared" si="2"/>
        <v/>
      </c>
      <c r="C132" s="75"/>
      <c r="D132" s="78" t="s">
        <v>450</v>
      </c>
      <c r="E132" s="110"/>
      <c r="F132" s="65"/>
      <c r="G132" s="144"/>
      <c r="H132" s="110"/>
      <c r="I132" s="144"/>
      <c r="J132" s="79"/>
    </row>
    <row r="133" spans="1:10" ht="14.6" customHeight="1" x14ac:dyDescent="0.4">
      <c r="A133" s="72" t="str">
        <f>IF(  AND(ISNUMBER(B133),OR(ISNUMBER(C133),C133="PG")),IF(IF(Capa!$B$4="B",0,Capa!$B$4)&gt;=B133,1,0),"")</f>
        <v/>
      </c>
      <c r="B133" s="26">
        <f t="shared" si="2"/>
        <v>0</v>
      </c>
      <c r="C133" s="25" t="s">
        <v>4</v>
      </c>
      <c r="D133" s="11"/>
      <c r="E133" s="122"/>
      <c r="F133" s="22"/>
      <c r="G133" s="145"/>
      <c r="H133" s="122"/>
      <c r="I133" s="137"/>
      <c r="J133" s="33"/>
    </row>
    <row r="134" spans="1:10" ht="39" x14ac:dyDescent="0.4">
      <c r="A134" s="72">
        <f>IF(  AND(ISNUMBER(B134),OR(ISNUMBER(C134),C134="PG")),IF(IF(Capa!$B$4="B",0,Capa!$B$4)&gt;=B134,1,0),"")</f>
        <v>1</v>
      </c>
      <c r="B134" s="26">
        <f t="shared" si="2"/>
        <v>0</v>
      </c>
      <c r="C134" s="25" t="s">
        <v>791</v>
      </c>
      <c r="D134" s="58" t="s">
        <v>451</v>
      </c>
      <c r="E134" s="151"/>
      <c r="F134" s="135"/>
      <c r="G134" s="143"/>
      <c r="H134" s="124"/>
      <c r="I134" s="137"/>
      <c r="J134" s="45"/>
    </row>
    <row r="135" spans="1:10" ht="43.75" x14ac:dyDescent="0.4">
      <c r="A135" s="72">
        <f>IF(  AND(ISNUMBER(B135),OR(ISNUMBER(C135),C135="PG")),IF(IF(Capa!$B$4="B",0,Capa!$B$4)&gt;=B135,1,0),"")</f>
        <v>1</v>
      </c>
      <c r="B135" s="26">
        <f t="shared" si="2"/>
        <v>0</v>
      </c>
      <c r="C135" s="25">
        <v>359</v>
      </c>
      <c r="D135" s="50" t="s">
        <v>452</v>
      </c>
      <c r="E135" s="151"/>
      <c r="F135" s="135"/>
      <c r="G135" s="143"/>
      <c r="H135" s="124"/>
      <c r="I135" s="137"/>
      <c r="J135" s="45"/>
    </row>
    <row r="136" spans="1:10" ht="43.75" x14ac:dyDescent="0.4">
      <c r="A136" s="72">
        <f>IF(  AND(ISNUMBER(B136),OR(ISNUMBER(C136),C136="PG")),IF(IF(Capa!$B$4="B",0,Capa!$B$4)&gt;=B136,1,0),"")</f>
        <v>1</v>
      </c>
      <c r="B136" s="26">
        <f t="shared" si="2"/>
        <v>0</v>
      </c>
      <c r="C136" s="25">
        <v>360</v>
      </c>
      <c r="D136" s="50" t="s">
        <v>453</v>
      </c>
      <c r="E136" s="151"/>
      <c r="F136" s="135"/>
      <c r="G136" s="143"/>
      <c r="H136" s="124"/>
      <c r="I136" s="137"/>
      <c r="J136" s="45"/>
    </row>
    <row r="137" spans="1:10" ht="11.6" customHeight="1" x14ac:dyDescent="0.4">
      <c r="A137" s="72" t="str">
        <f>IF(  AND(ISNUMBER(B137),OR(ISNUMBER(C137),C137="PG")),IF(IF(Capa!$B$4="B",0,Capa!$B$4)&gt;=B137,1,0),"")</f>
        <v/>
      </c>
      <c r="B137" s="26">
        <f t="shared" si="2"/>
        <v>1</v>
      </c>
      <c r="C137" s="25" t="s">
        <v>9</v>
      </c>
      <c r="D137" s="50"/>
      <c r="E137" s="151"/>
      <c r="F137" s="135"/>
      <c r="G137" s="143"/>
      <c r="H137" s="124"/>
      <c r="I137" s="137"/>
      <c r="J137" s="45"/>
    </row>
    <row r="138" spans="1:10" ht="43.75" x14ac:dyDescent="0.4">
      <c r="A138" s="72">
        <f>IF(  AND(ISNUMBER(B138),OR(ISNUMBER(C138),C138="PG")),IF(IF(Capa!$B$4="B",0,Capa!$B$4)&gt;=B138,1,0),"")</f>
        <v>0</v>
      </c>
      <c r="B138" s="26">
        <f t="shared" si="2"/>
        <v>1</v>
      </c>
      <c r="C138" s="25">
        <v>361</v>
      </c>
      <c r="D138" s="50" t="s">
        <v>454</v>
      </c>
      <c r="E138" s="151"/>
      <c r="F138" s="135"/>
      <c r="G138" s="143"/>
      <c r="H138" s="124"/>
      <c r="I138" s="137"/>
      <c r="J138" s="45"/>
    </row>
    <row r="139" spans="1:10" ht="29.15" x14ac:dyDescent="0.4">
      <c r="A139" s="72">
        <f>IF(  AND(ISNUMBER(B139),OR(ISNUMBER(C139),C139="PG")),IF(IF(Capa!$B$4="B",0,Capa!$B$4)&gt;=B139,1,0),"")</f>
        <v>0</v>
      </c>
      <c r="B139" s="26">
        <f t="shared" si="2"/>
        <v>1</v>
      </c>
      <c r="C139" s="25">
        <v>362</v>
      </c>
      <c r="D139" s="50" t="s">
        <v>455</v>
      </c>
      <c r="E139" s="151"/>
      <c r="F139" s="135"/>
      <c r="G139" s="143"/>
      <c r="H139" s="124"/>
      <c r="I139" s="137"/>
      <c r="J139" s="45"/>
    </row>
    <row r="140" spans="1:10" ht="10.3" customHeight="1" x14ac:dyDescent="0.4">
      <c r="A140" s="72" t="str">
        <f>IF(  AND(ISNUMBER(B140),OR(ISNUMBER(C140),C140="PG")),IF(IF(Capa!$B$4="B",0,Capa!$B$4)&gt;=B140,1,0),"")</f>
        <v/>
      </c>
      <c r="B140" s="26">
        <f t="shared" si="2"/>
        <v>2</v>
      </c>
      <c r="C140" s="25" t="s">
        <v>12</v>
      </c>
      <c r="D140" s="50"/>
      <c r="E140" s="151"/>
      <c r="F140" s="135"/>
      <c r="G140" s="143"/>
      <c r="H140" s="124"/>
      <c r="I140" s="137"/>
      <c r="J140" s="45"/>
    </row>
    <row r="141" spans="1:10" ht="43.75" x14ac:dyDescent="0.4">
      <c r="A141" s="72">
        <f>IF(  AND(ISNUMBER(B141),OR(ISNUMBER(C141),C141="PG")),IF(IF(Capa!$B$4="B",0,Capa!$B$4)&gt;=B141,1,0),"")</f>
        <v>0</v>
      </c>
      <c r="B141" s="26">
        <f t="shared" si="2"/>
        <v>2</v>
      </c>
      <c r="C141" s="25">
        <v>363</v>
      </c>
      <c r="D141" s="50" t="s">
        <v>456</v>
      </c>
      <c r="E141" s="151"/>
      <c r="F141" s="135"/>
      <c r="G141" s="143"/>
      <c r="H141" s="124"/>
      <c r="I141" s="137"/>
      <c r="J141" s="45"/>
    </row>
    <row r="142" spans="1:10" ht="43.75" x14ac:dyDescent="0.4">
      <c r="A142" s="72">
        <f>IF(  AND(ISNUMBER(B142),OR(ISNUMBER(C142),C142="PG")),IF(IF(Capa!$B$4="B",0,Capa!$B$4)&gt;=B142,1,0),"")</f>
        <v>0</v>
      </c>
      <c r="B142" s="26">
        <f t="shared" si="2"/>
        <v>2</v>
      </c>
      <c r="C142" s="25">
        <v>364</v>
      </c>
      <c r="D142" s="50" t="s">
        <v>457</v>
      </c>
      <c r="E142" s="151"/>
      <c r="F142" s="135"/>
      <c r="G142" s="143"/>
      <c r="H142" s="124"/>
      <c r="I142" s="137"/>
      <c r="J142" s="45"/>
    </row>
    <row r="143" spans="1:10" ht="6" customHeight="1" x14ac:dyDescent="0.4">
      <c r="A143" s="72" t="str">
        <f>IF(  AND(ISNUMBER(B143),OR(ISNUMBER(C143),C143="PG")),IF(IF(Capa!$B$4="B",0,Capa!$B$4)&gt;=B143,1,0),"")</f>
        <v/>
      </c>
      <c r="B143" s="26">
        <f t="shared" si="2"/>
        <v>3</v>
      </c>
      <c r="C143" s="25" t="s">
        <v>17</v>
      </c>
      <c r="D143" s="50"/>
      <c r="E143" s="151"/>
      <c r="F143" s="135"/>
      <c r="G143" s="143"/>
      <c r="H143" s="124"/>
      <c r="I143" s="137"/>
      <c r="J143" s="45"/>
    </row>
    <row r="144" spans="1:10" ht="43.75" x14ac:dyDescent="0.4">
      <c r="A144" s="72">
        <f>IF(  AND(ISNUMBER(B144),OR(ISNUMBER(C144),C144="PG")),IF(IF(Capa!$B$4="B",0,Capa!$B$4)&gt;=B144,1,0),"")</f>
        <v>0</v>
      </c>
      <c r="B144" s="80">
        <f t="shared" si="2"/>
        <v>3</v>
      </c>
      <c r="C144" s="81">
        <v>365</v>
      </c>
      <c r="D144" s="162" t="s">
        <v>458</v>
      </c>
      <c r="E144" s="123"/>
      <c r="F144" s="163"/>
      <c r="G144" s="143"/>
      <c r="H144" s="164"/>
      <c r="I144" s="137"/>
      <c r="J144" s="165"/>
    </row>
    <row r="145" spans="1:10" ht="10.75" customHeight="1" x14ac:dyDescent="0.4">
      <c r="A145" s="72" t="str">
        <f>IF(  AND(ISNUMBER(B145),OR(ISNUMBER(C145),C145="PG")),IF(IF(Capa!$B$4="B",0,Capa!$B$4)&gt;=B145,1,0),"")</f>
        <v/>
      </c>
      <c r="B145" s="26" t="str">
        <f t="shared" si="2"/>
        <v/>
      </c>
      <c r="C145" s="25"/>
      <c r="D145" s="11"/>
      <c r="E145" s="122"/>
      <c r="F145" s="22"/>
      <c r="G145" s="175"/>
      <c r="H145" s="122"/>
      <c r="I145" s="103"/>
      <c r="J145" s="33"/>
    </row>
    <row r="146" spans="1:10" s="200" customFormat="1" x14ac:dyDescent="0.4">
      <c r="A146" s="204"/>
      <c r="B146" s="205"/>
      <c r="C146" s="206"/>
      <c r="D146" s="207"/>
      <c r="E146" s="208"/>
      <c r="F146" s="209"/>
      <c r="G146" s="209"/>
      <c r="H146" s="208"/>
      <c r="I146" s="210"/>
      <c r="J146" s="211"/>
    </row>
    <row r="147" spans="1:10" s="200" customFormat="1" x14ac:dyDescent="0.4">
      <c r="A147" s="204"/>
      <c r="B147" s="205"/>
      <c r="C147" s="206"/>
      <c r="D147" s="207"/>
      <c r="E147" s="208"/>
      <c r="F147" s="209"/>
      <c r="G147" s="209"/>
      <c r="H147" s="208"/>
      <c r="I147" s="210"/>
      <c r="J147" s="211"/>
    </row>
    <row r="148" spans="1:10" s="200" customFormat="1" x14ac:dyDescent="0.4">
      <c r="A148" s="204"/>
      <c r="B148" s="205"/>
      <c r="C148" s="206"/>
      <c r="D148" s="207"/>
      <c r="E148" s="208"/>
      <c r="F148" s="209"/>
      <c r="G148" s="209"/>
      <c r="H148" s="208"/>
      <c r="I148" s="210"/>
      <c r="J148" s="211"/>
    </row>
    <row r="149" spans="1:10" s="200" customFormat="1" x14ac:dyDescent="0.4">
      <c r="A149" s="204"/>
      <c r="B149" s="205"/>
      <c r="C149" s="206"/>
      <c r="D149" s="207"/>
      <c r="E149" s="208"/>
      <c r="F149" s="209"/>
      <c r="G149" s="209"/>
      <c r="H149" s="208"/>
      <c r="I149" s="210"/>
      <c r="J149" s="211"/>
    </row>
    <row r="150" spans="1:10" s="200" customFormat="1" x14ac:dyDescent="0.4">
      <c r="A150" s="204"/>
      <c r="B150" s="205"/>
      <c r="C150" s="206"/>
      <c r="D150" s="207"/>
      <c r="E150" s="208"/>
      <c r="F150" s="209"/>
      <c r="G150" s="209"/>
      <c r="H150" s="208"/>
      <c r="I150" s="210"/>
      <c r="J150" s="211"/>
    </row>
    <row r="151" spans="1:10" s="200" customFormat="1" x14ac:dyDescent="0.4">
      <c r="A151" s="204"/>
      <c r="B151" s="205"/>
      <c r="C151" s="206"/>
      <c r="D151" s="207"/>
      <c r="E151" s="208"/>
      <c r="F151" s="209"/>
      <c r="G151" s="209"/>
      <c r="H151" s="208"/>
      <c r="I151" s="210"/>
      <c r="J151" s="211"/>
    </row>
    <row r="152" spans="1:10" s="200" customFormat="1" x14ac:dyDescent="0.4">
      <c r="A152" s="204"/>
      <c r="B152" s="205"/>
      <c r="C152" s="206"/>
      <c r="D152" s="207"/>
      <c r="E152" s="208"/>
      <c r="F152" s="209"/>
      <c r="G152" s="209"/>
      <c r="H152" s="208"/>
      <c r="I152" s="210"/>
      <c r="J152" s="211"/>
    </row>
    <row r="153" spans="1:10" s="200" customFormat="1" x14ac:dyDescent="0.4">
      <c r="A153" s="204"/>
      <c r="B153" s="205"/>
      <c r="C153" s="206"/>
      <c r="D153" s="207"/>
      <c r="E153" s="208"/>
      <c r="F153" s="209"/>
      <c r="G153" s="209"/>
      <c r="H153" s="208"/>
      <c r="I153" s="210"/>
      <c r="J153" s="211"/>
    </row>
    <row r="154" spans="1:10" s="200" customFormat="1" x14ac:dyDescent="0.4">
      <c r="A154" s="204"/>
      <c r="B154" s="205"/>
      <c r="C154" s="206"/>
      <c r="D154" s="207"/>
      <c r="E154" s="208"/>
      <c r="F154" s="209"/>
      <c r="G154" s="209"/>
      <c r="H154" s="208"/>
      <c r="I154" s="210"/>
      <c r="J154" s="211"/>
    </row>
    <row r="155" spans="1:10" s="200" customFormat="1" x14ac:dyDescent="0.4">
      <c r="A155" s="204"/>
      <c r="B155" s="205"/>
      <c r="C155" s="206"/>
      <c r="D155" s="207"/>
      <c r="E155" s="208"/>
      <c r="F155" s="209"/>
      <c r="G155" s="209"/>
      <c r="H155" s="208"/>
      <c r="I155" s="210"/>
      <c r="J155" s="211"/>
    </row>
    <row r="156" spans="1:10" s="200" customFormat="1" x14ac:dyDescent="0.4">
      <c r="A156" s="204"/>
      <c r="B156" s="205"/>
      <c r="C156" s="206"/>
      <c r="D156" s="207"/>
      <c r="E156" s="208"/>
      <c r="F156" s="209"/>
      <c r="G156" s="209"/>
      <c r="H156" s="208"/>
      <c r="I156" s="210"/>
      <c r="J156" s="211"/>
    </row>
    <row r="157" spans="1:10" s="200" customFormat="1" x14ac:dyDescent="0.4">
      <c r="A157" s="204"/>
      <c r="B157" s="205"/>
      <c r="C157" s="206"/>
      <c r="D157" s="207"/>
      <c r="E157" s="208"/>
      <c r="F157" s="209"/>
      <c r="G157" s="209"/>
      <c r="H157" s="208"/>
      <c r="I157" s="210"/>
      <c r="J157" s="211"/>
    </row>
    <row r="158" spans="1:10" s="200" customFormat="1" x14ac:dyDescent="0.4">
      <c r="A158" s="204"/>
      <c r="B158" s="205"/>
      <c r="C158" s="206"/>
      <c r="D158" s="207"/>
      <c r="E158" s="208"/>
      <c r="F158" s="209"/>
      <c r="G158" s="209"/>
      <c r="H158" s="208"/>
      <c r="I158" s="210"/>
      <c r="J158" s="211"/>
    </row>
    <row r="159" spans="1:10" s="200" customFormat="1" x14ac:dyDescent="0.4">
      <c r="A159" s="204"/>
      <c r="B159" s="205"/>
      <c r="C159" s="206"/>
      <c r="D159" s="207"/>
      <c r="E159" s="208"/>
      <c r="F159" s="209"/>
      <c r="G159" s="209"/>
      <c r="H159" s="208"/>
      <c r="I159" s="210"/>
      <c r="J159" s="211"/>
    </row>
    <row r="160" spans="1:10" s="200" customFormat="1" x14ac:dyDescent="0.4">
      <c r="A160" s="204"/>
      <c r="B160" s="205"/>
      <c r="C160" s="206"/>
      <c r="D160" s="207"/>
      <c r="E160" s="208"/>
      <c r="F160" s="209"/>
      <c r="G160" s="209"/>
      <c r="H160" s="208"/>
      <c r="I160" s="210"/>
      <c r="J160" s="211"/>
    </row>
    <row r="161" spans="1:10" s="200" customFormat="1" x14ac:dyDescent="0.4">
      <c r="A161" s="204"/>
      <c r="B161" s="205"/>
      <c r="C161" s="206"/>
      <c r="D161" s="207"/>
      <c r="E161" s="208"/>
      <c r="F161" s="209"/>
      <c r="G161" s="209"/>
      <c r="H161" s="208"/>
      <c r="I161" s="210"/>
      <c r="J161" s="211"/>
    </row>
    <row r="162" spans="1:10" s="200" customFormat="1" x14ac:dyDescent="0.4">
      <c r="A162" s="204"/>
      <c r="B162" s="205"/>
      <c r="C162" s="206"/>
      <c r="D162" s="207"/>
      <c r="E162" s="208"/>
      <c r="F162" s="209"/>
      <c r="G162" s="209"/>
      <c r="H162" s="208"/>
      <c r="I162" s="210"/>
      <c r="J162" s="211"/>
    </row>
    <row r="163" spans="1:10" s="200" customFormat="1" x14ac:dyDescent="0.4">
      <c r="A163" s="204"/>
      <c r="B163" s="205"/>
      <c r="C163" s="206"/>
      <c r="D163" s="207"/>
      <c r="E163" s="208"/>
      <c r="F163" s="209"/>
      <c r="G163" s="209"/>
      <c r="H163" s="208"/>
      <c r="I163" s="210"/>
      <c r="J163" s="211"/>
    </row>
    <row r="164" spans="1:10" s="200" customFormat="1" x14ac:dyDescent="0.4">
      <c r="A164" s="204"/>
      <c r="B164" s="205"/>
      <c r="C164" s="206"/>
      <c r="D164" s="207"/>
      <c r="E164" s="208"/>
      <c r="F164" s="209"/>
      <c r="G164" s="209"/>
      <c r="H164" s="208"/>
      <c r="I164" s="210"/>
      <c r="J164" s="211"/>
    </row>
    <row r="165" spans="1:10" s="200" customFormat="1" x14ac:dyDescent="0.4">
      <c r="A165" s="204"/>
      <c r="B165" s="205"/>
      <c r="C165" s="206"/>
      <c r="D165" s="207"/>
      <c r="E165" s="208"/>
      <c r="F165" s="209"/>
      <c r="G165" s="209"/>
      <c r="H165" s="208"/>
      <c r="I165" s="210"/>
      <c r="J165" s="211"/>
    </row>
    <row r="166" spans="1:10" s="200" customFormat="1" x14ac:dyDescent="0.4">
      <c r="A166" s="204"/>
      <c r="B166" s="205"/>
      <c r="C166" s="206"/>
      <c r="D166" s="207"/>
      <c r="E166" s="208"/>
      <c r="F166" s="209"/>
      <c r="G166" s="209"/>
      <c r="H166" s="208"/>
      <c r="I166" s="210"/>
      <c r="J166" s="211"/>
    </row>
    <row r="167" spans="1:10" s="200" customFormat="1" x14ac:dyDescent="0.4">
      <c r="A167" s="204"/>
      <c r="B167" s="205"/>
      <c r="C167" s="206"/>
      <c r="D167" s="207"/>
      <c r="E167" s="208"/>
      <c r="F167" s="209"/>
      <c r="G167" s="209"/>
      <c r="H167" s="208"/>
      <c r="I167" s="210"/>
      <c r="J167" s="211"/>
    </row>
    <row r="168" spans="1:10" s="200" customFormat="1" x14ac:dyDescent="0.4">
      <c r="A168" s="204"/>
      <c r="B168" s="205"/>
      <c r="C168" s="206"/>
      <c r="D168" s="207"/>
      <c r="E168" s="208"/>
      <c r="F168" s="209"/>
      <c r="G168" s="209"/>
      <c r="H168" s="208"/>
      <c r="I168" s="210"/>
      <c r="J168" s="211"/>
    </row>
    <row r="169" spans="1:10" s="200" customFormat="1" x14ac:dyDescent="0.4">
      <c r="A169" s="204"/>
      <c r="B169" s="205"/>
      <c r="C169" s="206"/>
      <c r="D169" s="207"/>
      <c r="E169" s="208"/>
      <c r="F169" s="209"/>
      <c r="G169" s="209"/>
      <c r="H169" s="208"/>
      <c r="I169" s="210"/>
      <c r="J169" s="211"/>
    </row>
    <row r="170" spans="1:10" s="200" customFormat="1" x14ac:dyDescent="0.4">
      <c r="A170" s="204"/>
      <c r="B170" s="205"/>
      <c r="C170" s="206"/>
      <c r="D170" s="207"/>
      <c r="E170" s="208"/>
      <c r="F170" s="209"/>
      <c r="G170" s="209"/>
      <c r="H170" s="208"/>
      <c r="I170" s="210"/>
      <c r="J170" s="211"/>
    </row>
    <row r="171" spans="1:10" s="200" customFormat="1" x14ac:dyDescent="0.4">
      <c r="A171" s="204"/>
      <c r="B171" s="205"/>
      <c r="C171" s="206"/>
      <c r="D171" s="207"/>
      <c r="E171" s="208"/>
      <c r="F171" s="209"/>
      <c r="G171" s="209"/>
      <c r="H171" s="208"/>
      <c r="I171" s="210"/>
      <c r="J171" s="211"/>
    </row>
    <row r="172" spans="1:10" s="200" customFormat="1" x14ac:dyDescent="0.4">
      <c r="A172" s="204"/>
      <c r="B172" s="205"/>
      <c r="C172" s="206"/>
      <c r="D172" s="207"/>
      <c r="E172" s="208"/>
      <c r="F172" s="209"/>
      <c r="G172" s="209"/>
      <c r="H172" s="208"/>
      <c r="I172" s="210"/>
      <c r="J172" s="211"/>
    </row>
    <row r="173" spans="1:10" s="200" customFormat="1" x14ac:dyDescent="0.4">
      <c r="A173" s="204"/>
      <c r="B173" s="205"/>
      <c r="C173" s="206"/>
      <c r="D173" s="207"/>
      <c r="E173" s="208"/>
      <c r="F173" s="209"/>
      <c r="G173" s="209"/>
      <c r="H173" s="208"/>
      <c r="I173" s="210"/>
      <c r="J173" s="211"/>
    </row>
    <row r="174" spans="1:10" s="200" customFormat="1" x14ac:dyDescent="0.4">
      <c r="A174" s="204"/>
      <c r="B174" s="205"/>
      <c r="C174" s="206"/>
      <c r="D174" s="207"/>
      <c r="E174" s="208"/>
      <c r="F174" s="209"/>
      <c r="G174" s="209"/>
      <c r="H174" s="208"/>
      <c r="I174" s="210"/>
      <c r="J174" s="211"/>
    </row>
    <row r="175" spans="1:10" s="200" customFormat="1" x14ac:dyDescent="0.4">
      <c r="A175" s="204"/>
      <c r="B175" s="205"/>
      <c r="C175" s="206"/>
      <c r="D175" s="207"/>
      <c r="E175" s="208"/>
      <c r="F175" s="209"/>
      <c r="G175" s="209"/>
      <c r="H175" s="208"/>
      <c r="I175" s="210"/>
      <c r="J175" s="211"/>
    </row>
    <row r="176" spans="1:10" s="200" customFormat="1" x14ac:dyDescent="0.4">
      <c r="A176" s="204"/>
      <c r="B176" s="205"/>
      <c r="C176" s="206"/>
      <c r="D176" s="207"/>
      <c r="E176" s="208"/>
      <c r="F176" s="209"/>
      <c r="G176" s="209"/>
      <c r="H176" s="208"/>
      <c r="I176" s="210"/>
      <c r="J176" s="211"/>
    </row>
    <row r="177" spans="1:10" s="200" customFormat="1" x14ac:dyDescent="0.4">
      <c r="A177" s="204"/>
      <c r="B177" s="205"/>
      <c r="C177" s="206"/>
      <c r="D177" s="207"/>
      <c r="E177" s="208"/>
      <c r="F177" s="209"/>
      <c r="G177" s="209"/>
      <c r="H177" s="208"/>
      <c r="I177" s="210"/>
      <c r="J177" s="211"/>
    </row>
    <row r="178" spans="1:10" s="200" customFormat="1" x14ac:dyDescent="0.4">
      <c r="A178" s="204"/>
      <c r="B178" s="205"/>
      <c r="C178" s="206"/>
      <c r="D178" s="207"/>
      <c r="E178" s="208"/>
      <c r="F178" s="209"/>
      <c r="G178" s="209"/>
      <c r="H178" s="208"/>
      <c r="I178" s="210"/>
      <c r="J178" s="211"/>
    </row>
    <row r="179" spans="1:10" s="200" customFormat="1" x14ac:dyDescent="0.4">
      <c r="A179" s="204"/>
      <c r="B179" s="205"/>
      <c r="C179" s="206"/>
      <c r="D179" s="207"/>
      <c r="E179" s="208"/>
      <c r="F179" s="209"/>
      <c r="G179" s="209"/>
      <c r="H179" s="208"/>
      <c r="I179" s="210"/>
      <c r="J179" s="211"/>
    </row>
    <row r="180" spans="1:10" s="200" customFormat="1" x14ac:dyDescent="0.4">
      <c r="A180" s="204"/>
      <c r="B180" s="205"/>
      <c r="C180" s="206"/>
      <c r="D180" s="207"/>
      <c r="E180" s="208"/>
      <c r="F180" s="209"/>
      <c r="G180" s="209"/>
      <c r="H180" s="208"/>
      <c r="I180" s="210"/>
      <c r="J180" s="211"/>
    </row>
    <row r="181" spans="1:10" s="200" customFormat="1" x14ac:dyDescent="0.4">
      <c r="A181" s="204"/>
      <c r="B181" s="205"/>
      <c r="C181" s="206"/>
      <c r="D181" s="207"/>
      <c r="E181" s="208"/>
      <c r="F181" s="209"/>
      <c r="G181" s="209"/>
      <c r="H181" s="208"/>
      <c r="I181" s="210"/>
      <c r="J181" s="211"/>
    </row>
    <row r="182" spans="1:10" s="200" customFormat="1" x14ac:dyDescent="0.4">
      <c r="A182" s="204"/>
      <c r="B182" s="205"/>
      <c r="C182" s="206"/>
      <c r="D182" s="207"/>
      <c r="E182" s="208"/>
      <c r="F182" s="209"/>
      <c r="G182" s="209"/>
      <c r="H182" s="208"/>
      <c r="I182" s="210"/>
      <c r="J182" s="211"/>
    </row>
    <row r="183" spans="1:10" s="200" customFormat="1" x14ac:dyDescent="0.4">
      <c r="A183" s="204"/>
      <c r="B183" s="205"/>
      <c r="C183" s="206"/>
      <c r="D183" s="207"/>
      <c r="E183" s="208"/>
      <c r="F183" s="209"/>
      <c r="G183" s="209"/>
      <c r="H183" s="208"/>
      <c r="I183" s="210"/>
      <c r="J183" s="211"/>
    </row>
    <row r="184" spans="1:10" s="200" customFormat="1" x14ac:dyDescent="0.4">
      <c r="A184" s="204"/>
      <c r="B184" s="205"/>
      <c r="C184" s="206"/>
      <c r="D184" s="207"/>
      <c r="E184" s="208"/>
      <c r="F184" s="209"/>
      <c r="G184" s="209"/>
      <c r="H184" s="208"/>
      <c r="I184" s="210"/>
      <c r="J184" s="211"/>
    </row>
    <row r="185" spans="1:10" s="200" customFormat="1" x14ac:dyDescent="0.4">
      <c r="A185" s="204"/>
      <c r="B185" s="205"/>
      <c r="C185" s="206"/>
      <c r="D185" s="207"/>
      <c r="E185" s="208"/>
      <c r="F185" s="209"/>
      <c r="G185" s="209"/>
      <c r="H185" s="208"/>
      <c r="I185" s="210"/>
      <c r="J185" s="211"/>
    </row>
    <row r="186" spans="1:10" s="200" customFormat="1" x14ac:dyDescent="0.4">
      <c r="A186" s="204"/>
      <c r="B186" s="205"/>
      <c r="C186" s="206"/>
      <c r="D186" s="207"/>
      <c r="E186" s="208"/>
      <c r="F186" s="209"/>
      <c r="G186" s="209"/>
      <c r="H186" s="208"/>
      <c r="I186" s="210"/>
      <c r="J186" s="211"/>
    </row>
    <row r="187" spans="1:10" s="200" customFormat="1" x14ac:dyDescent="0.4">
      <c r="A187" s="204"/>
      <c r="B187" s="205"/>
      <c r="C187" s="206"/>
      <c r="D187" s="207"/>
      <c r="E187" s="208"/>
      <c r="F187" s="209"/>
      <c r="G187" s="209"/>
      <c r="H187" s="208"/>
      <c r="I187" s="210"/>
      <c r="J187" s="211"/>
    </row>
    <row r="188" spans="1:10" s="200" customFormat="1" x14ac:dyDescent="0.4">
      <c r="A188" s="204"/>
      <c r="B188" s="205"/>
      <c r="C188" s="206"/>
      <c r="D188" s="207"/>
      <c r="E188" s="208"/>
      <c r="F188" s="209"/>
      <c r="G188" s="209"/>
      <c r="H188" s="208"/>
      <c r="I188" s="210"/>
      <c r="J188" s="211"/>
    </row>
    <row r="189" spans="1:10" s="200" customFormat="1" x14ac:dyDescent="0.4">
      <c r="A189" s="204"/>
      <c r="B189" s="205"/>
      <c r="C189" s="206"/>
      <c r="D189" s="207"/>
      <c r="E189" s="208"/>
      <c r="F189" s="209"/>
      <c r="G189" s="209"/>
      <c r="H189" s="208"/>
      <c r="I189" s="210"/>
      <c r="J189" s="211"/>
    </row>
    <row r="190" spans="1:10" s="200" customFormat="1" x14ac:dyDescent="0.4">
      <c r="A190" s="204"/>
      <c r="B190" s="205"/>
      <c r="C190" s="206"/>
      <c r="D190" s="207"/>
      <c r="E190" s="208"/>
      <c r="F190" s="209"/>
      <c r="G190" s="209"/>
      <c r="H190" s="208"/>
      <c r="I190" s="210"/>
      <c r="J190" s="211"/>
    </row>
    <row r="191" spans="1:10" s="200" customFormat="1" x14ac:dyDescent="0.4">
      <c r="A191" s="204"/>
      <c r="B191" s="205"/>
      <c r="C191" s="206"/>
      <c r="D191" s="207"/>
      <c r="E191" s="208"/>
      <c r="F191" s="209"/>
      <c r="G191" s="209"/>
      <c r="H191" s="208"/>
      <c r="I191" s="210"/>
      <c r="J191" s="211"/>
    </row>
    <row r="192" spans="1:10" s="200" customFormat="1" x14ac:dyDescent="0.4">
      <c r="A192" s="204"/>
      <c r="B192" s="205"/>
      <c r="C192" s="206"/>
      <c r="D192" s="207"/>
      <c r="E192" s="208"/>
      <c r="F192" s="209"/>
      <c r="G192" s="209"/>
      <c r="H192" s="208"/>
      <c r="I192" s="210"/>
      <c r="J192" s="211"/>
    </row>
    <row r="193" spans="1:10" s="200" customFormat="1" x14ac:dyDescent="0.4">
      <c r="A193" s="204"/>
      <c r="B193" s="205"/>
      <c r="C193" s="206"/>
      <c r="D193" s="207"/>
      <c r="E193" s="208"/>
      <c r="F193" s="209"/>
      <c r="G193" s="209"/>
      <c r="H193" s="208"/>
      <c r="I193" s="210"/>
      <c r="J193" s="211"/>
    </row>
    <row r="194" spans="1:10" s="200" customFormat="1" x14ac:dyDescent="0.4">
      <c r="A194" s="204"/>
      <c r="B194" s="205"/>
      <c r="C194" s="206"/>
      <c r="D194" s="207"/>
      <c r="E194" s="208"/>
      <c r="F194" s="209"/>
      <c r="G194" s="209"/>
      <c r="H194" s="208"/>
      <c r="I194" s="210"/>
      <c r="J194" s="211"/>
    </row>
    <row r="195" spans="1:10" s="200" customFormat="1" x14ac:dyDescent="0.4">
      <c r="A195" s="204"/>
      <c r="B195" s="205"/>
      <c r="C195" s="206"/>
      <c r="D195" s="207"/>
      <c r="E195" s="208"/>
      <c r="F195" s="209"/>
      <c r="G195" s="209"/>
      <c r="H195" s="208"/>
      <c r="I195" s="210"/>
      <c r="J195" s="211"/>
    </row>
    <row r="196" spans="1:10" s="200" customFormat="1" x14ac:dyDescent="0.4">
      <c r="A196" s="204"/>
      <c r="B196" s="205"/>
      <c r="C196" s="206"/>
      <c r="D196" s="207"/>
      <c r="E196" s="208"/>
      <c r="F196" s="209"/>
      <c r="G196" s="209"/>
      <c r="H196" s="208"/>
      <c r="I196" s="210"/>
      <c r="J196" s="211"/>
    </row>
    <row r="197" spans="1:10" s="200" customFormat="1" x14ac:dyDescent="0.4">
      <c r="A197" s="204"/>
      <c r="B197" s="205"/>
      <c r="C197" s="206"/>
      <c r="D197" s="207"/>
      <c r="E197" s="208"/>
      <c r="F197" s="209"/>
      <c r="G197" s="209"/>
      <c r="H197" s="208"/>
      <c r="I197" s="210"/>
      <c r="J197" s="211"/>
    </row>
    <row r="198" spans="1:10" s="200" customFormat="1" x14ac:dyDescent="0.4">
      <c r="A198" s="204"/>
      <c r="B198" s="205"/>
      <c r="C198" s="206"/>
      <c r="D198" s="207"/>
      <c r="E198" s="208"/>
      <c r="F198" s="209"/>
      <c r="G198" s="209"/>
      <c r="H198" s="208"/>
      <c r="I198" s="210"/>
      <c r="J198" s="211"/>
    </row>
    <row r="199" spans="1:10" s="200" customFormat="1" x14ac:dyDescent="0.4">
      <c r="A199" s="204"/>
      <c r="B199" s="205"/>
      <c r="C199" s="206"/>
      <c r="D199" s="207"/>
      <c r="E199" s="208"/>
      <c r="F199" s="209"/>
      <c r="G199" s="209"/>
      <c r="H199" s="208"/>
      <c r="I199" s="210"/>
      <c r="J199" s="211"/>
    </row>
    <row r="200" spans="1:10" s="200" customFormat="1" x14ac:dyDescent="0.4">
      <c r="A200" s="204"/>
      <c r="B200" s="205"/>
      <c r="C200" s="206"/>
      <c r="D200" s="207"/>
      <c r="E200" s="208"/>
      <c r="F200" s="209"/>
      <c r="G200" s="209"/>
      <c r="H200" s="208"/>
      <c r="I200" s="210"/>
      <c r="J200" s="211"/>
    </row>
    <row r="201" spans="1:10" s="200" customFormat="1" x14ac:dyDescent="0.4">
      <c r="A201" s="204"/>
      <c r="B201" s="205"/>
      <c r="C201" s="206"/>
      <c r="D201" s="207"/>
      <c r="E201" s="208"/>
      <c r="F201" s="209"/>
      <c r="G201" s="209"/>
      <c r="H201" s="208"/>
      <c r="I201" s="210"/>
      <c r="J201" s="211"/>
    </row>
    <row r="202" spans="1:10" s="200" customFormat="1" x14ac:dyDescent="0.4">
      <c r="A202" s="204"/>
      <c r="B202" s="205"/>
      <c r="C202" s="206"/>
      <c r="D202" s="207"/>
      <c r="E202" s="208"/>
      <c r="F202" s="209"/>
      <c r="G202" s="209"/>
      <c r="H202" s="208"/>
      <c r="I202" s="210"/>
      <c r="J202" s="211"/>
    </row>
    <row r="203" spans="1:10" s="200" customFormat="1" x14ac:dyDescent="0.4">
      <c r="A203" s="204"/>
      <c r="B203" s="205"/>
      <c r="C203" s="206"/>
      <c r="D203" s="207"/>
      <c r="E203" s="208"/>
      <c r="F203" s="209"/>
      <c r="G203" s="209"/>
      <c r="H203" s="208"/>
      <c r="I203" s="210"/>
      <c r="J203" s="211"/>
    </row>
    <row r="204" spans="1:10" s="200" customFormat="1" x14ac:dyDescent="0.4">
      <c r="A204" s="204"/>
      <c r="B204" s="205"/>
      <c r="C204" s="206"/>
      <c r="D204" s="207"/>
      <c r="E204" s="208"/>
      <c r="F204" s="209"/>
      <c r="G204" s="209"/>
      <c r="H204" s="208"/>
      <c r="I204" s="210"/>
      <c r="J204" s="211"/>
    </row>
    <row r="205" spans="1:10" s="200" customFormat="1" x14ac:dyDescent="0.4">
      <c r="A205" s="204"/>
      <c r="B205" s="205"/>
      <c r="C205" s="206"/>
      <c r="D205" s="207"/>
      <c r="E205" s="208"/>
      <c r="F205" s="209"/>
      <c r="G205" s="209"/>
      <c r="H205" s="208"/>
      <c r="I205" s="210"/>
      <c r="J205" s="211"/>
    </row>
    <row r="206" spans="1:10" s="200" customFormat="1" x14ac:dyDescent="0.4">
      <c r="A206" s="204"/>
      <c r="B206" s="205"/>
      <c r="C206" s="206"/>
      <c r="D206" s="207"/>
      <c r="E206" s="208"/>
      <c r="F206" s="209"/>
      <c r="G206" s="209"/>
      <c r="H206" s="208"/>
      <c r="I206" s="210"/>
      <c r="J206" s="211"/>
    </row>
    <row r="207" spans="1:10" s="200" customFormat="1" x14ac:dyDescent="0.4">
      <c r="A207" s="204"/>
      <c r="B207" s="205"/>
      <c r="C207" s="206"/>
      <c r="D207" s="207"/>
      <c r="E207" s="208"/>
      <c r="F207" s="209"/>
      <c r="G207" s="209"/>
      <c r="H207" s="208"/>
      <c r="I207" s="210"/>
      <c r="J207" s="211"/>
    </row>
    <row r="208" spans="1:10" s="200" customFormat="1" x14ac:dyDescent="0.4">
      <c r="A208" s="204"/>
      <c r="B208" s="205"/>
      <c r="C208" s="206"/>
      <c r="D208" s="207"/>
      <c r="E208" s="208"/>
      <c r="F208" s="209"/>
      <c r="G208" s="209"/>
      <c r="H208" s="208"/>
      <c r="I208" s="210"/>
      <c r="J208" s="211"/>
    </row>
    <row r="209" spans="1:10" s="200" customFormat="1" x14ac:dyDescent="0.4">
      <c r="A209" s="204"/>
      <c r="B209" s="205"/>
      <c r="C209" s="206"/>
      <c r="D209" s="207"/>
      <c r="E209" s="208"/>
      <c r="F209" s="209"/>
      <c r="G209" s="209"/>
      <c r="H209" s="208"/>
      <c r="I209" s="210"/>
      <c r="J209" s="211"/>
    </row>
    <row r="210" spans="1:10" s="200" customFormat="1" x14ac:dyDescent="0.4">
      <c r="A210" s="204"/>
      <c r="B210" s="205"/>
      <c r="C210" s="206"/>
      <c r="D210" s="207"/>
      <c r="E210" s="208"/>
      <c r="F210" s="209"/>
      <c r="G210" s="209"/>
      <c r="H210" s="208"/>
      <c r="I210" s="210"/>
      <c r="J210" s="211"/>
    </row>
    <row r="211" spans="1:10" s="200" customFormat="1" x14ac:dyDescent="0.4">
      <c r="A211" s="204"/>
      <c r="B211" s="205"/>
      <c r="C211" s="206"/>
      <c r="D211" s="207"/>
      <c r="E211" s="208"/>
      <c r="F211" s="209"/>
      <c r="G211" s="209"/>
      <c r="H211" s="208"/>
      <c r="I211" s="210"/>
      <c r="J211" s="211"/>
    </row>
    <row r="212" spans="1:10" s="200" customFormat="1" x14ac:dyDescent="0.4">
      <c r="A212" s="204"/>
      <c r="B212" s="205"/>
      <c r="C212" s="206"/>
      <c r="D212" s="207"/>
      <c r="E212" s="208"/>
      <c r="F212" s="209"/>
      <c r="G212" s="209"/>
      <c r="H212" s="208"/>
      <c r="I212" s="210"/>
      <c r="J212" s="211"/>
    </row>
    <row r="213" spans="1:10" s="200" customFormat="1" x14ac:dyDescent="0.4">
      <c r="A213" s="204"/>
      <c r="B213" s="205"/>
      <c r="C213" s="206"/>
      <c r="D213" s="207"/>
      <c r="E213" s="208"/>
      <c r="F213" s="209"/>
      <c r="G213" s="209"/>
      <c r="H213" s="208"/>
      <c r="I213" s="210"/>
      <c r="J213" s="211"/>
    </row>
    <row r="214" spans="1:10" s="200" customFormat="1" x14ac:dyDescent="0.4">
      <c r="A214" s="204"/>
      <c r="B214" s="205"/>
      <c r="C214" s="206"/>
      <c r="D214" s="207"/>
      <c r="E214" s="208"/>
      <c r="F214" s="209"/>
      <c r="G214" s="209"/>
      <c r="H214" s="208"/>
      <c r="I214" s="210"/>
      <c r="J214" s="211"/>
    </row>
    <row r="215" spans="1:10" s="200" customFormat="1" x14ac:dyDescent="0.4">
      <c r="A215" s="204"/>
      <c r="B215" s="205"/>
      <c r="C215" s="206"/>
      <c r="D215" s="207"/>
      <c r="E215" s="208"/>
      <c r="F215" s="209"/>
      <c r="G215" s="209"/>
      <c r="H215" s="208"/>
      <c r="I215" s="210"/>
      <c r="J215" s="211"/>
    </row>
    <row r="216" spans="1:10" s="200" customFormat="1" x14ac:dyDescent="0.4">
      <c r="A216" s="204"/>
      <c r="B216" s="205"/>
      <c r="C216" s="206"/>
      <c r="D216" s="207"/>
      <c r="E216" s="208"/>
      <c r="F216" s="209"/>
      <c r="G216" s="209"/>
      <c r="H216" s="208"/>
      <c r="I216" s="210"/>
      <c r="J216" s="211"/>
    </row>
    <row r="217" spans="1:10" s="200" customFormat="1" x14ac:dyDescent="0.4">
      <c r="A217" s="204"/>
      <c r="B217" s="205"/>
      <c r="C217" s="206"/>
      <c r="D217" s="207"/>
      <c r="E217" s="208"/>
      <c r="F217" s="209"/>
      <c r="G217" s="209"/>
      <c r="H217" s="208"/>
      <c r="I217" s="210"/>
      <c r="J217" s="211"/>
    </row>
    <row r="218" spans="1:10" s="200" customFormat="1" x14ac:dyDescent="0.4">
      <c r="A218" s="204"/>
      <c r="B218" s="205"/>
      <c r="C218" s="206"/>
      <c r="D218" s="207"/>
      <c r="E218" s="208"/>
      <c r="F218" s="209"/>
      <c r="G218" s="209"/>
      <c r="H218" s="208"/>
      <c r="I218" s="210"/>
      <c r="J218" s="211"/>
    </row>
    <row r="219" spans="1:10" s="200" customFormat="1" x14ac:dyDescent="0.4">
      <c r="A219" s="204"/>
      <c r="B219" s="205"/>
      <c r="C219" s="206"/>
      <c r="D219" s="207"/>
      <c r="E219" s="208"/>
      <c r="F219" s="209"/>
      <c r="G219" s="209"/>
      <c r="H219" s="208"/>
      <c r="I219" s="210"/>
      <c r="J219" s="211"/>
    </row>
    <row r="220" spans="1:10" s="200" customFormat="1" x14ac:dyDescent="0.4">
      <c r="A220" s="204"/>
      <c r="B220" s="205"/>
      <c r="C220" s="206"/>
      <c r="D220" s="207"/>
      <c r="E220" s="208"/>
      <c r="F220" s="209"/>
      <c r="G220" s="209"/>
      <c r="H220" s="208"/>
      <c r="I220" s="210"/>
      <c r="J220" s="211"/>
    </row>
    <row r="221" spans="1:10" s="200" customFormat="1" x14ac:dyDescent="0.4">
      <c r="A221" s="204"/>
      <c r="B221" s="205"/>
      <c r="C221" s="206"/>
      <c r="D221" s="207"/>
      <c r="E221" s="208"/>
      <c r="F221" s="209"/>
      <c r="G221" s="209"/>
      <c r="H221" s="208"/>
      <c r="I221" s="210"/>
      <c r="J221" s="211"/>
    </row>
    <row r="222" spans="1:10" s="200" customFormat="1" x14ac:dyDescent="0.4">
      <c r="A222" s="204"/>
      <c r="B222" s="205"/>
      <c r="C222" s="206"/>
      <c r="D222" s="207"/>
      <c r="E222" s="208"/>
      <c r="F222" s="209"/>
      <c r="G222" s="209"/>
      <c r="H222" s="208"/>
      <c r="I222" s="210"/>
      <c r="J222" s="211"/>
    </row>
    <row r="223" spans="1:10" s="200" customFormat="1" x14ac:dyDescent="0.4">
      <c r="A223" s="204"/>
      <c r="B223" s="205"/>
      <c r="C223" s="206"/>
      <c r="D223" s="207"/>
      <c r="E223" s="208"/>
      <c r="F223" s="209"/>
      <c r="G223" s="209"/>
      <c r="H223" s="208"/>
      <c r="I223" s="210"/>
      <c r="J223" s="211"/>
    </row>
    <row r="224" spans="1:10" s="200" customFormat="1" x14ac:dyDescent="0.4">
      <c r="A224" s="204"/>
      <c r="B224" s="205"/>
      <c r="C224" s="206"/>
      <c r="D224" s="207"/>
      <c r="E224" s="208"/>
      <c r="F224" s="209"/>
      <c r="G224" s="209"/>
      <c r="H224" s="208"/>
      <c r="I224" s="210"/>
      <c r="J224" s="211"/>
    </row>
    <row r="225" spans="1:10" s="200" customFormat="1" x14ac:dyDescent="0.4">
      <c r="A225" s="204"/>
      <c r="B225" s="205"/>
      <c r="C225" s="206"/>
      <c r="D225" s="207"/>
      <c r="E225" s="208"/>
      <c r="F225" s="209"/>
      <c r="G225" s="209"/>
      <c r="H225" s="208"/>
      <c r="I225" s="210"/>
      <c r="J225" s="211"/>
    </row>
    <row r="226" spans="1:10" s="200" customFormat="1" x14ac:dyDescent="0.4">
      <c r="A226" s="204"/>
      <c r="B226" s="205"/>
      <c r="C226" s="206"/>
      <c r="D226" s="207"/>
      <c r="E226" s="208"/>
      <c r="F226" s="209"/>
      <c r="G226" s="209"/>
      <c r="H226" s="208"/>
      <c r="I226" s="210"/>
      <c r="J226" s="211"/>
    </row>
    <row r="227" spans="1:10" s="200" customFormat="1" x14ac:dyDescent="0.4">
      <c r="A227" s="204"/>
      <c r="B227" s="205"/>
      <c r="C227" s="206"/>
      <c r="D227" s="207"/>
      <c r="E227" s="208"/>
      <c r="F227" s="209"/>
      <c r="G227" s="209"/>
      <c r="H227" s="208"/>
      <c r="I227" s="210"/>
      <c r="J227" s="211"/>
    </row>
    <row r="228" spans="1:10" s="200" customFormat="1" x14ac:dyDescent="0.4">
      <c r="A228" s="204"/>
      <c r="B228" s="205"/>
      <c r="C228" s="206"/>
      <c r="D228" s="207"/>
      <c r="E228" s="208"/>
      <c r="F228" s="209"/>
      <c r="G228" s="209"/>
      <c r="H228" s="208"/>
      <c r="I228" s="210"/>
      <c r="J228" s="211"/>
    </row>
    <row r="229" spans="1:10" s="200" customFormat="1" x14ac:dyDescent="0.4">
      <c r="A229" s="204"/>
      <c r="B229" s="205"/>
      <c r="C229" s="206"/>
      <c r="D229" s="207"/>
      <c r="E229" s="208"/>
      <c r="F229" s="209"/>
      <c r="G229" s="209"/>
      <c r="H229" s="208"/>
      <c r="I229" s="210"/>
      <c r="J229" s="211"/>
    </row>
    <row r="230" spans="1:10" s="200" customFormat="1" x14ac:dyDescent="0.4">
      <c r="A230" s="204"/>
      <c r="B230" s="205"/>
      <c r="C230" s="206"/>
      <c r="D230" s="207"/>
      <c r="E230" s="208"/>
      <c r="F230" s="209"/>
      <c r="G230" s="209"/>
      <c r="H230" s="208"/>
      <c r="I230" s="210"/>
      <c r="J230" s="211"/>
    </row>
    <row r="231" spans="1:10" s="200" customFormat="1" x14ac:dyDescent="0.4">
      <c r="A231" s="204"/>
      <c r="B231" s="205"/>
      <c r="C231" s="206"/>
      <c r="D231" s="207"/>
      <c r="E231" s="208"/>
      <c r="F231" s="209"/>
      <c r="G231" s="209"/>
      <c r="H231" s="208"/>
      <c r="I231" s="210"/>
      <c r="J231" s="211"/>
    </row>
    <row r="232" spans="1:10" s="200" customFormat="1" x14ac:dyDescent="0.4">
      <c r="A232" s="204"/>
      <c r="B232" s="205"/>
      <c r="C232" s="206"/>
      <c r="D232" s="207"/>
      <c r="E232" s="208"/>
      <c r="F232" s="209"/>
      <c r="G232" s="209"/>
      <c r="H232" s="208"/>
      <c r="I232" s="210"/>
      <c r="J232" s="211"/>
    </row>
    <row r="233" spans="1:10" s="200" customFormat="1" x14ac:dyDescent="0.4">
      <c r="A233" s="204"/>
      <c r="B233" s="205"/>
      <c r="C233" s="206"/>
      <c r="D233" s="207"/>
      <c r="E233" s="208"/>
      <c r="F233" s="209"/>
      <c r="G233" s="209"/>
      <c r="H233" s="208"/>
      <c r="I233" s="210"/>
      <c r="J233" s="211"/>
    </row>
    <row r="234" spans="1:10" s="200" customFormat="1" x14ac:dyDescent="0.4">
      <c r="A234" s="204"/>
      <c r="B234" s="205"/>
      <c r="C234" s="206"/>
      <c r="D234" s="207"/>
      <c r="E234" s="208"/>
      <c r="F234" s="209"/>
      <c r="G234" s="209"/>
      <c r="H234" s="208"/>
      <c r="I234" s="210"/>
      <c r="J234" s="211"/>
    </row>
    <row r="235" spans="1:10" s="200" customFormat="1" x14ac:dyDescent="0.4">
      <c r="A235" s="204"/>
      <c r="B235" s="205"/>
      <c r="C235" s="206"/>
      <c r="D235" s="207"/>
      <c r="E235" s="208"/>
      <c r="F235" s="209"/>
      <c r="G235" s="209"/>
      <c r="H235" s="208"/>
      <c r="I235" s="210"/>
      <c r="J235" s="211"/>
    </row>
    <row r="236" spans="1:10" s="200" customFormat="1" x14ac:dyDescent="0.4">
      <c r="A236" s="204"/>
      <c r="B236" s="205"/>
      <c r="C236" s="206"/>
      <c r="D236" s="207"/>
      <c r="E236" s="208"/>
      <c r="F236" s="209"/>
      <c r="G236" s="209"/>
      <c r="H236" s="208"/>
      <c r="I236" s="210"/>
      <c r="J236" s="211"/>
    </row>
  </sheetData>
  <sheetProtection password="CE14" sheet="1" objects="1" scenarios="1" formatCells="0" formatColumns="0" formatRows="0"/>
  <conditionalFormatting sqref="D2">
    <cfRule type="dataBar" priority="107">
      <dataBar>
        <cfvo type="num" val="0.1"/>
        <cfvo type="num" val="1"/>
        <color theme="9" tint="0.39997558519241921"/>
      </dataBar>
      <extLst>
        <ext xmlns:x14="http://schemas.microsoft.com/office/spreadsheetml/2009/9/main" uri="{B025F937-C7B1-47D3-B67F-A62EFF666E3E}">
          <x14:id>{8184E8C1-CDEB-44A9-BA08-B1A57EFC7F1E}</x14:id>
        </ext>
      </extLst>
    </cfRule>
  </conditionalFormatting>
  <conditionalFormatting sqref="D10">
    <cfRule type="expression" dxfId="81" priority="100">
      <formula>AND(A10&lt;&gt;1,ISNUMBER(B10),OR(ISNUMBER(C10),C10="PG"))</formula>
    </cfRule>
  </conditionalFormatting>
  <conditionalFormatting sqref="D26">
    <cfRule type="expression" dxfId="80" priority="99">
      <formula>AND(A26&lt;&gt;1,ISNUMBER(B26),OR(ISNUMBER(C26),C26="PG"))</formula>
    </cfRule>
  </conditionalFormatting>
  <conditionalFormatting sqref="D44">
    <cfRule type="expression" dxfId="79" priority="98">
      <formula>AND(A44&lt;&gt;1,ISNUMBER(B44),OR(ISNUMBER(C44),C44="PG"))</formula>
    </cfRule>
  </conditionalFormatting>
  <conditionalFormatting sqref="D63">
    <cfRule type="expression" dxfId="78" priority="97">
      <formula>AND(A63&lt;&gt;1,ISNUMBER(B63),OR(ISNUMBER(C63),C63="PG"))</formula>
    </cfRule>
  </conditionalFormatting>
  <conditionalFormatting sqref="D82">
    <cfRule type="expression" dxfId="77" priority="96">
      <formula>AND(A82&lt;&gt;1,ISNUMBER(B82),OR(ISNUMBER(C82),C82="PG"))</formula>
    </cfRule>
  </conditionalFormatting>
  <conditionalFormatting sqref="D108">
    <cfRule type="expression" dxfId="76" priority="95">
      <formula>AND(A108&lt;&gt;1,ISNUMBER(B108),OR(ISNUMBER(C108),C108="PG"))</formula>
    </cfRule>
  </conditionalFormatting>
  <conditionalFormatting sqref="D122">
    <cfRule type="expression" dxfId="75" priority="94">
      <formula>AND(A122&lt;&gt;1,ISNUMBER(B122),OR(ISNUMBER(C122),C122="PG"))</formula>
    </cfRule>
  </conditionalFormatting>
  <conditionalFormatting sqref="D11:D22">
    <cfRule type="expression" dxfId="74" priority="76">
      <formula>AND(A11&lt;&gt;1,ISNUMBER(B11),ISNUMBER(C11))</formula>
    </cfRule>
  </conditionalFormatting>
  <conditionalFormatting sqref="D27:D40">
    <cfRule type="expression" dxfId="73" priority="75">
      <formula>AND(A27&lt;&gt;1,ISNUMBER(B27),ISNUMBER(C27))</formula>
    </cfRule>
  </conditionalFormatting>
  <conditionalFormatting sqref="E60">
    <cfRule type="expression" dxfId="72" priority="74">
      <formula>AND(A60&lt;&gt;1,NOT(ISBLANK(E60)))</formula>
    </cfRule>
  </conditionalFormatting>
  <conditionalFormatting sqref="D45:D60">
    <cfRule type="expression" dxfId="71" priority="73">
      <formula>AND(A45&lt;&gt;1,ISNUMBER(B45),ISNUMBER(C45))</formula>
    </cfRule>
  </conditionalFormatting>
  <conditionalFormatting sqref="D64:D78">
    <cfRule type="expression" dxfId="70" priority="72">
      <formula>AND(A64&lt;&gt;1,ISNUMBER(B64),ISNUMBER(C64))</formula>
    </cfRule>
  </conditionalFormatting>
  <conditionalFormatting sqref="D83:D102">
    <cfRule type="expression" dxfId="69" priority="71">
      <formula>AND(A83&lt;&gt;1,ISNUMBER(B83),ISNUMBER(C83))</formula>
    </cfRule>
  </conditionalFormatting>
  <conditionalFormatting sqref="D109:D118">
    <cfRule type="expression" dxfId="68" priority="70">
      <formula>AND(A109&lt;&gt;1,ISNUMBER(B109),ISNUMBER(C109))</formula>
    </cfRule>
  </conditionalFormatting>
  <conditionalFormatting sqref="D123:D130">
    <cfRule type="expression" dxfId="67" priority="69">
      <formula>AND(A123&lt;&gt;1,ISNUMBER(B123),ISNUMBER(C123))</formula>
    </cfRule>
  </conditionalFormatting>
  <conditionalFormatting sqref="D135:D144">
    <cfRule type="expression" dxfId="66" priority="68">
      <formula>AND(A135&lt;&gt;1,ISNUMBER(B135),ISNUMBER(C135))</formula>
    </cfRule>
  </conditionalFormatting>
  <conditionalFormatting sqref="D134">
    <cfRule type="expression" dxfId="65" priority="55">
      <formula>AND(A134&lt;&gt;1,ISNUMBER(B134),OR(ISNUMBER(C134),C134="PG"))</formula>
    </cfRule>
  </conditionalFormatting>
  <conditionalFormatting sqref="F134">
    <cfRule type="expression" dxfId="64" priority="40">
      <formula>AND(A134=1,E134="S", NOT(ISBLANK(F134)))</formula>
    </cfRule>
  </conditionalFormatting>
  <conditionalFormatting sqref="F122">
    <cfRule type="expression" dxfId="63" priority="41">
      <formula>AND(A122=1,E122="S", NOT(ISBLANK(F122)))</formula>
    </cfRule>
  </conditionalFormatting>
  <conditionalFormatting sqref="F108">
    <cfRule type="expression" dxfId="62" priority="42">
      <formula>AND(A108=1,E108="S", NOT(ISBLANK(F108)))</formula>
    </cfRule>
  </conditionalFormatting>
  <conditionalFormatting sqref="F82">
    <cfRule type="expression" dxfId="61" priority="43">
      <formula>AND(A82=1,E82="S", NOT(ISBLANK(F82)))</formula>
    </cfRule>
  </conditionalFormatting>
  <conditionalFormatting sqref="F44">
    <cfRule type="expression" dxfId="60" priority="45">
      <formula>AND(A44=1,E44="S", NOT(ISBLANK(F44)))</formula>
    </cfRule>
  </conditionalFormatting>
  <conditionalFormatting sqref="F26">
    <cfRule type="expression" dxfId="59" priority="46">
      <formula>AND(A26=1,E26="S", NOT(ISBLANK(F26)))</formula>
    </cfRule>
  </conditionalFormatting>
  <conditionalFormatting sqref="F10">
    <cfRule type="expression" dxfId="58" priority="47">
      <formula>AND(A10=1,E10="S", NOT(ISBLANK(F10)))</formula>
    </cfRule>
  </conditionalFormatting>
  <conditionalFormatting sqref="F63">
    <cfRule type="expression" dxfId="57" priority="44">
      <formula>AND(A63=1,E63="S", NOT(ISBLANK(F63)))</formula>
    </cfRule>
  </conditionalFormatting>
  <conditionalFormatting sqref="F59">
    <cfRule type="expression" dxfId="56" priority="18">
      <formula>AND(A59=1,E59="S", NOT(ISBLANK(F59)))</formula>
    </cfRule>
  </conditionalFormatting>
  <conditionalFormatting sqref="F64:F78">
    <cfRule type="expression" dxfId="55" priority="17">
      <formula>AND(A64=1,E64="S", NOT(ISBLANK(F64)))</formula>
    </cfRule>
  </conditionalFormatting>
  <conditionalFormatting sqref="F11:F22">
    <cfRule type="expression" dxfId="54" priority="21">
      <formula>AND(A11=1,E11="S", NOT(ISBLANK(F11)))</formula>
    </cfRule>
  </conditionalFormatting>
  <conditionalFormatting sqref="F27:F40">
    <cfRule type="expression" dxfId="53" priority="20">
      <formula>AND(A27=1,E27="S", NOT(ISBLANK(F27)))</formula>
    </cfRule>
  </conditionalFormatting>
  <conditionalFormatting sqref="F45:F58">
    <cfRule type="expression" dxfId="52" priority="19">
      <formula>AND(A45=1,E45="S", NOT(ISBLANK(F45)))</formula>
    </cfRule>
  </conditionalFormatting>
  <conditionalFormatting sqref="F83:F102">
    <cfRule type="expression" dxfId="51" priority="16">
      <formula>AND(A83=1,E83="S", NOT(ISBLANK(F83)))</formula>
    </cfRule>
  </conditionalFormatting>
  <conditionalFormatting sqref="F109:F118">
    <cfRule type="expression" dxfId="50" priority="15">
      <formula>AND(A109=1,E109="S", NOT(ISBLANK(F109)))</formula>
    </cfRule>
  </conditionalFormatting>
  <conditionalFormatting sqref="F123:F130">
    <cfRule type="expression" dxfId="49" priority="14">
      <formula>AND(A123=1,E123="S", NOT(ISBLANK(F123)))</formula>
    </cfRule>
  </conditionalFormatting>
  <conditionalFormatting sqref="F135:F144">
    <cfRule type="expression" dxfId="48" priority="13">
      <formula>AND(A135=1,E135="S", NOT(ISBLANK(F135)))</formula>
    </cfRule>
  </conditionalFormatting>
  <dataValidations count="1">
    <dataValidation type="list" allowBlank="1" showDropDown="1" showInputMessage="1" showErrorMessage="1" error="opção inválida!" sqref="E26:E40 E134:E144 E44:E59 E10:E22 H63:H78 E82:E102 E122:E130 E108:E118 H10:H22 H26:H40 H44:H59 E63:E78 H82:H102 H108:H118 H122:H130 H134:H144">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184E8C1-CDEB-44A9-BA08-B1A57EFC7F1E}">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70"/>
  <sheetViews>
    <sheetView topLeftCell="A28" zoomScale="80" zoomScaleNormal="80" workbookViewId="0">
      <selection activeCell="F34" sqref="F34"/>
    </sheetView>
  </sheetViews>
  <sheetFormatPr defaultRowHeight="20.6" x14ac:dyDescent="0.4"/>
  <cols>
    <col min="1" max="1" width="2.53515625" style="27" customWidth="1"/>
    <col min="2" max="2" width="2.3828125" style="1" customWidth="1"/>
    <col min="3" max="3" width="2.765625" style="7" customWidth="1"/>
    <col min="4" max="4" width="52.61328125" style="3" customWidth="1"/>
    <col min="5" max="5" width="6.15234375" style="126" customWidth="1"/>
    <col min="6" max="6" width="46.15234375" style="6" customWidth="1"/>
    <col min="7" max="7" width="0.765625" style="148" customWidth="1"/>
    <col min="8" max="8" width="5.3046875" style="126" customWidth="1"/>
    <col min="9" max="9" width="0.921875" style="149" customWidth="1"/>
    <col min="10" max="10" width="40.23046875" style="35" customWidth="1"/>
    <col min="11" max="29" width="9.23046875" style="200"/>
  </cols>
  <sheetData>
    <row r="1" spans="1:10" ht="17.149999999999999" customHeight="1" x14ac:dyDescent="0.4">
      <c r="B1" s="9" t="s">
        <v>790</v>
      </c>
      <c r="C1" s="17"/>
      <c r="D1" s="18"/>
      <c r="E1" s="109"/>
      <c r="F1" s="19"/>
      <c r="G1" s="136"/>
      <c r="H1" s="127"/>
      <c r="I1" s="137"/>
      <c r="J1" s="156"/>
    </row>
    <row r="2" spans="1:10" ht="18.45" x14ac:dyDescent="0.4">
      <c r="B2" s="29" t="s">
        <v>792</v>
      </c>
      <c r="C2" s="29" t="s">
        <v>793</v>
      </c>
      <c r="D2" s="157">
        <f>IF(SUM(A3:A199)&lt;=0,0,COUNTIF(E3:E199,"*")/SUM(A3:A199))</f>
        <v>0</v>
      </c>
      <c r="E2" s="153" t="s">
        <v>828</v>
      </c>
      <c r="F2" s="152" t="s">
        <v>829</v>
      </c>
      <c r="G2" s="137"/>
      <c r="H2" s="155" t="s">
        <v>820</v>
      </c>
      <c r="I2" s="137"/>
      <c r="J2" s="36" t="s">
        <v>821</v>
      </c>
    </row>
    <row r="3" spans="1:10" ht="15.9" x14ac:dyDescent="0.45">
      <c r="A3" s="72" t="str">
        <f>IF(  AND(ISNUMBER(B3),OR(ISNUMBER(C3),C3="PG")),IF(IF(Capa!$B$4="B",0,Capa!$B$4)&gt;=B3,1,0),"")</f>
        <v/>
      </c>
      <c r="B3" s="63" t="str">
        <f>IF(ISBLANK(C3),"",IF(ISERR(SEARCH(C3&amp;"\","&lt;B&gt;\&lt;1&gt;\&lt;2&gt;\&lt;3&gt;\")),IF(AND(NOT(ISBLANK(#REF!)),#REF!&lt;=3),#REF!,""),
IF(SEARCH(C3&amp;"\","&lt;B&gt;\&lt;1&gt;\&lt;2&gt;\&lt;3&gt;\")=1,0,IF(SEARCH(C3&amp;"\","&lt;B&gt;\&lt;1&gt;\&lt;2&gt;\&lt;3&gt;\")=5,1,IF(SEARCH(C3&amp;"\","&lt;B&gt;\&lt;1&gt;\&lt;2&gt;\&lt;3&gt;\")=9,2,IF(SEARCH(C3&amp;"\","&lt;B&gt;\&lt;1&gt;\&lt;2&gt;\&lt;3&gt;\")=13,3,""))))))</f>
        <v/>
      </c>
      <c r="C3" s="75"/>
      <c r="D3" s="74" t="s">
        <v>459</v>
      </c>
      <c r="E3" s="160">
        <f>IF(COUNTIFS($A7:$A199,"&gt;0",$C7:$C199,"&lt;&gt;PG")&gt;0,(COUNTIFS($A7:$A199,"&gt;0",$C7:$C199,"&lt;&gt;PG",E7:E199,"=S")+COUNTIFS($A7:$A199,"&gt;0",$C7:$C199,"&lt;&gt;PG",E7:E199,"=N",F7:F199,"*"))/COUNTIFS($A7:$A199,"&gt;0",$C7:$C199,"&lt;&gt;PG"),0)</f>
        <v>0</v>
      </c>
      <c r="F3" s="176"/>
      <c r="G3" s="177"/>
      <c r="H3" s="160">
        <f>IF(COUNTIFS($A7:$A199,"&gt;0",$C7:$C199,"&lt;&gt;PG")&gt;0,(COUNTIFS($A7:$A199,"&gt;0",$C7:$C199,"&lt;&gt;PG",E7:E199,"=S")+COUNTIFS($A7:$A199,"&gt;0",$C7:$C199,"&lt;&gt;PG",E7:E199,"=N",F7:F199,"*",H7:H199,"=S"))/COUNTIFS($A7:$A199,"&gt;0",$C7:$C199,"&lt;&gt;PG"),0)</f>
        <v>0</v>
      </c>
      <c r="I3" s="144"/>
      <c r="J3" s="79"/>
    </row>
    <row r="4" spans="1:10" ht="49.3" customHeight="1" x14ac:dyDescent="0.4">
      <c r="A4" s="72" t="str">
        <f>IF(  AND(ISNUMBER(B4),OR(ISNUMBER(C4),C4="PG")),IF(IF(Capa!$B$4="B",0,Capa!$B$4)&gt;=B4,1,0),"")</f>
        <v/>
      </c>
      <c r="B4" s="82" t="str">
        <f t="shared" ref="B4:B52" si="0">IF(ISBLANK(C4),"",IF(ISERR(SEARCH(C4&amp;"\","&lt;B&gt;\&lt;1&gt;\&lt;2&gt;\&lt;3&gt;\")),IF(AND(NOT(ISBLANK(B3)),B3&lt;=3),B3,""),
IF(SEARCH(C4&amp;"\","&lt;B&gt;\&lt;1&gt;\&lt;2&gt;\&lt;3&gt;\")=1,0,IF(SEARCH(C4&amp;"\","&lt;B&gt;\&lt;1&gt;\&lt;2&gt;\&lt;3&gt;\")=5,1,IF(SEARCH(C4&amp;"\","&lt;B&gt;\&lt;1&gt;\&lt;2&gt;\&lt;3&gt;\")=9,2,IF(SEARCH(C4&amp;"\","&lt;B&gt;\&lt;1&gt;\&lt;2&gt;\&lt;3&gt;\")=13,3,""))))))</f>
        <v/>
      </c>
      <c r="C4" s="83"/>
      <c r="D4" s="5" t="s">
        <v>460</v>
      </c>
      <c r="E4" s="121"/>
      <c r="F4" s="53"/>
      <c r="G4" s="147"/>
      <c r="H4" s="121"/>
      <c r="I4" s="147"/>
      <c r="J4" s="40"/>
    </row>
    <row r="5" spans="1:10" ht="10.3" customHeight="1" x14ac:dyDescent="0.4">
      <c r="A5" s="72" t="str">
        <f>IF(  AND(ISNUMBER(B5),OR(ISNUMBER(C5),C5="PG")),IF(IF(Capa!$B$4="B",0,Capa!$B$4)&gt;=B5,1,0),"")</f>
        <v/>
      </c>
      <c r="B5" s="49" t="str">
        <f t="shared" si="0"/>
        <v/>
      </c>
      <c r="C5" s="96"/>
      <c r="D5" s="180"/>
      <c r="E5" s="116"/>
      <c r="F5" s="31"/>
      <c r="G5" s="137"/>
      <c r="H5" s="116"/>
      <c r="I5" s="137"/>
      <c r="J5" s="38"/>
    </row>
    <row r="6" spans="1:10" ht="14.6" x14ac:dyDescent="0.4">
      <c r="A6" s="72" t="str">
        <f>IF(  AND(ISNUMBER(B6),OR(ISNUMBER(C6),C6="PG")),IF(IF(Capa!$B$4="B",0,Capa!$B$4)&gt;=B6,1,0),"")</f>
        <v/>
      </c>
      <c r="B6" s="63" t="str">
        <f t="shared" si="0"/>
        <v/>
      </c>
      <c r="C6" s="75"/>
      <c r="D6" s="78" t="s">
        <v>830</v>
      </c>
      <c r="E6" s="160">
        <f>IF(COUNTIFS($A7:$A84,"&gt;0",$C7:$C84,"&lt;&gt;PG")&gt;0,(COUNTIFS($A7:$A84,"&gt;0",$C7:$C84,"&lt;&gt;PG",E7:E84,"=S")+COUNTIFS($A7:$A84,"&gt;0",$C7:$C84,"&lt;&gt;PG",E7:E84,"=N",F7:F84,"*"))/COUNTIFS($A7:$A84,"&gt;0",$C7:$C84,"&lt;&gt;PG"),0)</f>
        <v>0</v>
      </c>
      <c r="F6" s="65"/>
      <c r="G6" s="144"/>
      <c r="H6" s="160">
        <f>IF(COUNTIFS($A7:$A84,"&gt;0",$C7:$C84,"&lt;&gt;PG")&gt;0,(COUNTIFS($A7:$A84,"&gt;0",$C7:$C84,"&lt;&gt;PG",E7:E84,"=S")+COUNTIFS($A7:$A84,"&gt;0",$C7:$C84,"&lt;&gt;PG",E7:E84,"=N",F7:F84,"*",H7:H84,"=S"))/COUNTIFS($A7:$A84,"&gt;0",$C7:$C84,"&lt;&gt;PG"),0)</f>
        <v>0</v>
      </c>
      <c r="I6" s="144"/>
      <c r="J6" s="79"/>
    </row>
    <row r="7" spans="1:10" ht="14.6" customHeight="1" x14ac:dyDescent="0.4">
      <c r="A7" s="72" t="str">
        <f>IF(  AND(ISNUMBER(B7),OR(ISNUMBER(C7),C7="PG")),IF(IF(Capa!$B$4="B",0,Capa!$B$4)&gt;=B7,1,0),"")</f>
        <v/>
      </c>
      <c r="B7" s="26" t="str">
        <f t="shared" si="0"/>
        <v/>
      </c>
      <c r="C7" s="83"/>
      <c r="D7" s="60"/>
      <c r="E7" s="120"/>
      <c r="F7" s="30"/>
      <c r="G7" s="145"/>
      <c r="H7" s="120"/>
      <c r="I7" s="137"/>
      <c r="J7" s="44"/>
    </row>
    <row r="8" spans="1:10" ht="14.6" x14ac:dyDescent="0.4">
      <c r="A8" s="72" t="str">
        <f>IF(  AND(ISNUMBER(B8),OR(ISNUMBER(C8),C8="PG")),IF(IF(Capa!$B$4="B",0,Capa!$B$4)&gt;=B8,1,0),"")</f>
        <v/>
      </c>
      <c r="B8" s="63" t="str">
        <f t="shared" si="0"/>
        <v/>
      </c>
      <c r="C8" s="75"/>
      <c r="D8" s="78" t="s">
        <v>461</v>
      </c>
      <c r="E8" s="170"/>
      <c r="F8" s="65"/>
      <c r="G8" s="144"/>
      <c r="H8" s="170"/>
      <c r="I8" s="144"/>
      <c r="J8" s="79"/>
    </row>
    <row r="9" spans="1:10" x14ac:dyDescent="0.4">
      <c r="A9" s="72" t="str">
        <f>IF(  AND(ISNUMBER(B9),OR(ISNUMBER(C9),C9="PG")),IF(IF(Capa!$B$4="B",0,Capa!$B$4)&gt;=B9,1,0),"")</f>
        <v/>
      </c>
      <c r="B9" s="26">
        <f t="shared" si="0"/>
        <v>0</v>
      </c>
      <c r="C9" s="25" t="s">
        <v>4</v>
      </c>
      <c r="D9" s="11"/>
      <c r="E9" s="122"/>
      <c r="F9" s="22"/>
      <c r="G9" s="145"/>
      <c r="H9" s="122"/>
      <c r="I9" s="137"/>
      <c r="J9" s="33"/>
    </row>
    <row r="10" spans="1:10" ht="64.75" x14ac:dyDescent="0.4">
      <c r="A10" s="72">
        <f>IF(  AND(ISNUMBER(B10),OR(ISNUMBER(C10),C10="PG")),IF(IF(Capa!$B$4="B",0,Capa!$B$4)&gt;=B10,1,0),"")</f>
        <v>1</v>
      </c>
      <c r="B10" s="26">
        <f t="shared" si="0"/>
        <v>0</v>
      </c>
      <c r="C10" s="25" t="s">
        <v>791</v>
      </c>
      <c r="D10" s="58" t="s">
        <v>462</v>
      </c>
      <c r="E10" s="151"/>
      <c r="F10" s="135"/>
      <c r="G10" s="143"/>
      <c r="H10" s="124"/>
      <c r="I10" s="137"/>
      <c r="J10" s="45"/>
    </row>
    <row r="11" spans="1:10" ht="29.15" x14ac:dyDescent="0.4">
      <c r="A11" s="72">
        <f>IF(  AND(ISNUMBER(B11),OR(ISNUMBER(C11),C11="PG")),IF(IF(Capa!$B$4="B",0,Capa!$B$4)&gt;=B11,1,0),"")</f>
        <v>1</v>
      </c>
      <c r="B11" s="26">
        <f t="shared" si="0"/>
        <v>0</v>
      </c>
      <c r="C11" s="25">
        <v>366</v>
      </c>
      <c r="D11" s="50" t="s">
        <v>463</v>
      </c>
      <c r="E11" s="151"/>
      <c r="F11" s="135"/>
      <c r="G11" s="143"/>
      <c r="H11" s="124"/>
      <c r="I11" s="137"/>
      <c r="J11" s="45"/>
    </row>
    <row r="12" spans="1:10" ht="29.15" x14ac:dyDescent="0.4">
      <c r="A12" s="72">
        <f>IF(  AND(ISNUMBER(B12),OR(ISNUMBER(C12),C12="PG")),IF(IF(Capa!$B$4="B",0,Capa!$B$4)&gt;=B12,1,0),"")</f>
        <v>1</v>
      </c>
      <c r="B12" s="26">
        <f t="shared" si="0"/>
        <v>0</v>
      </c>
      <c r="C12" s="25">
        <v>367</v>
      </c>
      <c r="D12" s="50" t="s">
        <v>464</v>
      </c>
      <c r="E12" s="151"/>
      <c r="F12" s="135"/>
      <c r="G12" s="143"/>
      <c r="H12" s="124"/>
      <c r="I12" s="137"/>
      <c r="J12" s="45"/>
    </row>
    <row r="13" spans="1:10" x14ac:dyDescent="0.4">
      <c r="A13" s="72" t="str">
        <f>IF(  AND(ISNUMBER(B13),OR(ISNUMBER(C13),C13="PG")),IF(IF(Capa!$B$4="B",0,Capa!$B$4)&gt;=B13,1,0),"")</f>
        <v/>
      </c>
      <c r="B13" s="26">
        <f t="shared" si="0"/>
        <v>2</v>
      </c>
      <c r="C13" s="25" t="s">
        <v>12</v>
      </c>
      <c r="D13" s="50"/>
      <c r="E13" s="151"/>
      <c r="F13" s="135"/>
      <c r="G13" s="143"/>
      <c r="H13" s="124"/>
      <c r="I13" s="137"/>
      <c r="J13" s="45"/>
    </row>
    <row r="14" spans="1:10" ht="58.3" x14ac:dyDescent="0.4">
      <c r="A14" s="72">
        <f>IF(  AND(ISNUMBER(B14),OR(ISNUMBER(C14),C14="PG")),IF(IF(Capa!$B$4="B",0,Capa!$B$4)&gt;=B14,1,0),"")</f>
        <v>0</v>
      </c>
      <c r="B14" s="26">
        <f t="shared" si="0"/>
        <v>2</v>
      </c>
      <c r="C14" s="25">
        <v>368</v>
      </c>
      <c r="D14" s="50" t="s">
        <v>465</v>
      </c>
      <c r="E14" s="151"/>
      <c r="F14" s="135"/>
      <c r="G14" s="143"/>
      <c r="H14" s="124"/>
      <c r="I14" s="137"/>
      <c r="J14" s="45"/>
    </row>
    <row r="15" spans="1:10" x14ac:dyDescent="0.4">
      <c r="A15" s="72" t="str">
        <f>IF(  AND(ISNUMBER(B15),OR(ISNUMBER(C15),C15="PG")),IF(IF(Capa!$B$4="B",0,Capa!$B$4)&gt;=B15,1,0),"")</f>
        <v/>
      </c>
      <c r="B15" s="26" t="str">
        <f t="shared" si="0"/>
        <v/>
      </c>
      <c r="C15" s="25"/>
      <c r="D15" s="11"/>
      <c r="E15" s="122"/>
      <c r="F15" s="22"/>
      <c r="G15" s="145"/>
      <c r="H15" s="122"/>
      <c r="I15" s="137"/>
      <c r="J15" s="33"/>
    </row>
    <row r="16" spans="1:10" x14ac:dyDescent="0.4">
      <c r="A16" s="72" t="str">
        <f>IF(  AND(ISNUMBER(B16),OR(ISNUMBER(C16),C16="PG")),IF(IF(Capa!$B$4="B",0,Capa!$B$4)&gt;=B16,1,0),"")</f>
        <v/>
      </c>
      <c r="B16" s="63" t="str">
        <f t="shared" si="0"/>
        <v/>
      </c>
      <c r="C16" s="75"/>
      <c r="D16" s="78" t="s">
        <v>466</v>
      </c>
      <c r="E16" s="110"/>
      <c r="F16" s="65"/>
      <c r="G16" s="144"/>
      <c r="H16" s="110"/>
      <c r="I16" s="144"/>
      <c r="J16" s="79"/>
    </row>
    <row r="17" spans="1:10" x14ac:dyDescent="0.4">
      <c r="A17" s="72" t="str">
        <f>IF(  AND(ISNUMBER(B17),OR(ISNUMBER(C17),C17="PG")),IF(IF(Capa!$B$4="B",0,Capa!$B$4)&gt;=B17,1,0),"")</f>
        <v/>
      </c>
      <c r="B17" s="26">
        <f t="shared" si="0"/>
        <v>0</v>
      </c>
      <c r="C17" s="25" t="s">
        <v>4</v>
      </c>
      <c r="D17" s="11"/>
      <c r="E17" s="122"/>
      <c r="F17" s="22"/>
      <c r="G17" s="145"/>
      <c r="H17" s="122"/>
      <c r="I17" s="137"/>
      <c r="J17" s="33"/>
    </row>
    <row r="18" spans="1:10" ht="51.9" x14ac:dyDescent="0.4">
      <c r="A18" s="72">
        <f>IF(  AND(ISNUMBER(B18),OR(ISNUMBER(C18),C18="PG")),IF(IF(Capa!$B$4="B",0,Capa!$B$4)&gt;=B18,1,0),"")</f>
        <v>1</v>
      </c>
      <c r="B18" s="26">
        <f t="shared" si="0"/>
        <v>0</v>
      </c>
      <c r="C18" s="25" t="s">
        <v>791</v>
      </c>
      <c r="D18" s="58" t="s">
        <v>467</v>
      </c>
      <c r="E18" s="151"/>
      <c r="F18" s="135"/>
      <c r="G18" s="143"/>
      <c r="H18" s="124"/>
      <c r="I18" s="137"/>
      <c r="J18" s="45"/>
    </row>
    <row r="19" spans="1:10" ht="29.15" x14ac:dyDescent="0.4">
      <c r="A19" s="72">
        <f>IF(  AND(ISNUMBER(B19),OR(ISNUMBER(C19),C19="PG")),IF(IF(Capa!$B$4="B",0,Capa!$B$4)&gt;=B19,1,0),"")</f>
        <v>1</v>
      </c>
      <c r="B19" s="26">
        <f t="shared" si="0"/>
        <v>0</v>
      </c>
      <c r="C19" s="25">
        <v>369</v>
      </c>
      <c r="D19" s="50" t="s">
        <v>468</v>
      </c>
      <c r="E19" s="151"/>
      <c r="F19" s="135"/>
      <c r="G19" s="143"/>
      <c r="H19" s="124"/>
      <c r="I19" s="137"/>
      <c r="J19" s="45"/>
    </row>
    <row r="20" spans="1:10" ht="72.900000000000006" x14ac:dyDescent="0.4">
      <c r="A20" s="72">
        <f>IF(  AND(ISNUMBER(B20),OR(ISNUMBER(C20),C20="PG")),IF(IF(Capa!$B$4="B",0,Capa!$B$4)&gt;=B20,1,0),"")</f>
        <v>1</v>
      </c>
      <c r="B20" s="26">
        <f t="shared" si="0"/>
        <v>0</v>
      </c>
      <c r="C20" s="25">
        <v>370</v>
      </c>
      <c r="D20" s="50" t="s">
        <v>469</v>
      </c>
      <c r="E20" s="151"/>
      <c r="F20" s="135"/>
      <c r="G20" s="143"/>
      <c r="H20" s="124"/>
      <c r="I20" s="137"/>
      <c r="J20" s="45"/>
    </row>
    <row r="21" spans="1:10" ht="43.75" x14ac:dyDescent="0.4">
      <c r="A21" s="72">
        <f>IF(  AND(ISNUMBER(B21),OR(ISNUMBER(C21),C21="PG")),IF(IF(Capa!$B$4="B",0,Capa!$B$4)&gt;=B21,1,0),"")</f>
        <v>1</v>
      </c>
      <c r="B21" s="26">
        <f t="shared" si="0"/>
        <v>0</v>
      </c>
      <c r="C21" s="25">
        <v>371</v>
      </c>
      <c r="D21" s="50" t="s">
        <v>470</v>
      </c>
      <c r="E21" s="151"/>
      <c r="F21" s="135"/>
      <c r="G21" s="143"/>
      <c r="H21" s="124"/>
      <c r="I21" s="137"/>
      <c r="J21" s="45"/>
    </row>
    <row r="22" spans="1:10" x14ac:dyDescent="0.4">
      <c r="A22" s="72" t="str">
        <f>IF(  AND(ISNUMBER(B22),OR(ISNUMBER(C22),C22="PG")),IF(IF(Capa!$B$4="B",0,Capa!$B$4)&gt;=B22,1,0),"")</f>
        <v/>
      </c>
      <c r="B22" s="26">
        <f t="shared" si="0"/>
        <v>1</v>
      </c>
      <c r="C22" s="25" t="s">
        <v>9</v>
      </c>
      <c r="D22" s="50"/>
      <c r="E22" s="151"/>
      <c r="F22" s="135"/>
      <c r="G22" s="143"/>
      <c r="H22" s="124"/>
      <c r="I22" s="137"/>
      <c r="J22" s="45"/>
    </row>
    <row r="23" spans="1:10" ht="112.75" customHeight="1" x14ac:dyDescent="0.4">
      <c r="A23" s="72">
        <f>IF(  AND(ISNUMBER(B23),OR(ISNUMBER(C23),C23="PG")),IF(IF(Capa!$B$4="B",0,Capa!$B$4)&gt;=B23,1,0),"")</f>
        <v>0</v>
      </c>
      <c r="B23" s="26">
        <f t="shared" si="0"/>
        <v>1</v>
      </c>
      <c r="C23" s="25">
        <v>372</v>
      </c>
      <c r="D23" s="50" t="s">
        <v>471</v>
      </c>
      <c r="E23" s="151"/>
      <c r="F23" s="135"/>
      <c r="G23" s="143"/>
      <c r="H23" s="124"/>
      <c r="I23" s="137"/>
      <c r="J23" s="45"/>
    </row>
    <row r="24" spans="1:10" ht="72.900000000000006" x14ac:dyDescent="0.4">
      <c r="A24" s="72">
        <f>IF(  AND(ISNUMBER(B24),OR(ISNUMBER(C24),C24="PG")),IF(IF(Capa!$B$4="B",0,Capa!$B$4)&gt;=B24,1,0),"")</f>
        <v>0</v>
      </c>
      <c r="B24" s="26">
        <f t="shared" si="0"/>
        <v>1</v>
      </c>
      <c r="C24" s="25">
        <v>373</v>
      </c>
      <c r="D24" s="50" t="s">
        <v>472</v>
      </c>
      <c r="E24" s="151"/>
      <c r="F24" s="135"/>
      <c r="G24" s="143"/>
      <c r="H24" s="124"/>
      <c r="I24" s="137"/>
      <c r="J24" s="45"/>
    </row>
    <row r="25" spans="1:10" ht="72.900000000000006" x14ac:dyDescent="0.4">
      <c r="A25" s="72">
        <f>IF(  AND(ISNUMBER(B25),OR(ISNUMBER(C25),C25="PG")),IF(IF(Capa!$B$4="B",0,Capa!$B$4)&gt;=B25,1,0),"")</f>
        <v>0</v>
      </c>
      <c r="B25" s="26">
        <f t="shared" si="0"/>
        <v>1</v>
      </c>
      <c r="C25" s="25">
        <v>374</v>
      </c>
      <c r="D25" s="50" t="s">
        <v>473</v>
      </c>
      <c r="E25" s="151"/>
      <c r="F25" s="135"/>
      <c r="G25" s="143"/>
      <c r="H25" s="124"/>
      <c r="I25" s="137"/>
      <c r="J25" s="45"/>
    </row>
    <row r="26" spans="1:10" x14ac:dyDescent="0.4">
      <c r="A26" s="72" t="str">
        <f>IF(  AND(ISNUMBER(B26),OR(ISNUMBER(C26),C26="PG")),IF(IF(Capa!$B$4="B",0,Capa!$B$4)&gt;=B26,1,0),"")</f>
        <v/>
      </c>
      <c r="B26" s="26">
        <f t="shared" si="0"/>
        <v>2</v>
      </c>
      <c r="C26" s="25" t="s">
        <v>12</v>
      </c>
      <c r="D26" s="50"/>
      <c r="E26" s="151"/>
      <c r="F26" s="135"/>
      <c r="G26" s="143"/>
      <c r="H26" s="124"/>
      <c r="I26" s="137"/>
      <c r="J26" s="45"/>
    </row>
    <row r="27" spans="1:10" ht="43.75" x14ac:dyDescent="0.4">
      <c r="A27" s="72">
        <f>IF(  AND(ISNUMBER(B27),OR(ISNUMBER(C27),C27="PG")),IF(IF(Capa!$B$4="B",0,Capa!$B$4)&gt;=B27,1,0),"")</f>
        <v>0</v>
      </c>
      <c r="B27" s="26">
        <f t="shared" si="0"/>
        <v>2</v>
      </c>
      <c r="C27" s="25">
        <v>375</v>
      </c>
      <c r="D27" s="50" t="s">
        <v>474</v>
      </c>
      <c r="E27" s="151"/>
      <c r="F27" s="135"/>
      <c r="G27" s="143"/>
      <c r="H27" s="124"/>
      <c r="I27" s="137"/>
      <c r="J27" s="45"/>
    </row>
    <row r="28" spans="1:10" ht="72.900000000000006" x14ac:dyDescent="0.4">
      <c r="A28" s="72">
        <f>IF(  AND(ISNUMBER(B28),OR(ISNUMBER(C28),C28="PG")),IF(IF(Capa!$B$4="B",0,Capa!$B$4)&gt;=B28,1,0),"")</f>
        <v>0</v>
      </c>
      <c r="B28" s="26">
        <f t="shared" si="0"/>
        <v>2</v>
      </c>
      <c r="C28" s="25">
        <v>376</v>
      </c>
      <c r="D28" s="50" t="s">
        <v>475</v>
      </c>
      <c r="E28" s="151"/>
      <c r="F28" s="135"/>
      <c r="G28" s="143"/>
      <c r="H28" s="124"/>
      <c r="I28" s="137"/>
      <c r="J28" s="45"/>
    </row>
    <row r="29" spans="1:10" ht="43.75" x14ac:dyDescent="0.4">
      <c r="A29" s="72">
        <f>IF(  AND(ISNUMBER(B29),OR(ISNUMBER(C29),C29="PG")),IF(IF(Capa!$B$4="B",0,Capa!$B$4)&gt;=B29,1,0),"")</f>
        <v>0</v>
      </c>
      <c r="B29" s="26">
        <f t="shared" si="0"/>
        <v>2</v>
      </c>
      <c r="C29" s="25">
        <v>377</v>
      </c>
      <c r="D29" s="50" t="s">
        <v>476</v>
      </c>
      <c r="E29" s="151"/>
      <c r="F29" s="135"/>
      <c r="G29" s="143"/>
      <c r="H29" s="124"/>
      <c r="I29" s="137"/>
      <c r="J29" s="45"/>
    </row>
    <row r="30" spans="1:10" x14ac:dyDescent="0.4">
      <c r="A30" s="72" t="str">
        <f>IF(  AND(ISNUMBER(B30),OR(ISNUMBER(C30),C30="PG")),IF(IF(Capa!$B$4="B",0,Capa!$B$4)&gt;=B30,1,0),"")</f>
        <v/>
      </c>
      <c r="B30" s="26">
        <f t="shared" si="0"/>
        <v>2</v>
      </c>
      <c r="C30" s="25" t="s">
        <v>846</v>
      </c>
      <c r="D30" s="59" t="s">
        <v>477</v>
      </c>
      <c r="E30" s="151"/>
      <c r="F30" s="135"/>
      <c r="G30" s="143"/>
      <c r="H30" s="124"/>
      <c r="I30" s="137"/>
      <c r="J30" s="45"/>
    </row>
    <row r="31" spans="1:10" ht="29.15" x14ac:dyDescent="0.4">
      <c r="A31" s="72">
        <f>IF(  AND(ISNUMBER(B31),OR(ISNUMBER(C31),C31="PG")),IF(IF(Capa!$B$4="B",0,Capa!$B$4)&gt;=B31,1,0),"")</f>
        <v>0</v>
      </c>
      <c r="B31" s="26">
        <f t="shared" si="0"/>
        <v>2</v>
      </c>
      <c r="C31" s="25">
        <v>378</v>
      </c>
      <c r="D31" s="50" t="s">
        <v>822</v>
      </c>
      <c r="E31" s="151"/>
      <c r="F31" s="135"/>
      <c r="G31" s="143"/>
      <c r="H31" s="124"/>
      <c r="I31" s="137"/>
      <c r="J31" s="45"/>
    </row>
    <row r="32" spans="1:10" ht="29.15" x14ac:dyDescent="0.4">
      <c r="A32" s="72">
        <f>IF(  AND(ISNUMBER(B32),OR(ISNUMBER(C32),C32="PG")),IF(IF(Capa!$B$4="B",0,Capa!$B$4)&gt;=B32,1,0),"")</f>
        <v>0</v>
      </c>
      <c r="B32" s="26">
        <f t="shared" si="0"/>
        <v>2</v>
      </c>
      <c r="C32" s="25">
        <v>379</v>
      </c>
      <c r="D32" s="50" t="s">
        <v>823</v>
      </c>
      <c r="E32" s="151"/>
      <c r="F32" s="135"/>
      <c r="G32" s="143"/>
      <c r="H32" s="124"/>
      <c r="I32" s="137"/>
      <c r="J32" s="45"/>
    </row>
    <row r="33" spans="1:10" x14ac:dyDescent="0.4">
      <c r="A33" s="72">
        <f>IF(  AND(ISNUMBER(B33),OR(ISNUMBER(C33),C33="PG")),IF(IF(Capa!$B$4="B",0,Capa!$B$4)&gt;=B33,1,0),"")</f>
        <v>0</v>
      </c>
      <c r="B33" s="26">
        <f t="shared" si="0"/>
        <v>2</v>
      </c>
      <c r="C33" s="25">
        <v>380</v>
      </c>
      <c r="D33" s="50" t="s">
        <v>824</v>
      </c>
      <c r="E33" s="151"/>
      <c r="F33" s="135"/>
      <c r="G33" s="143"/>
      <c r="H33" s="124"/>
      <c r="I33" s="137"/>
      <c r="J33" s="45"/>
    </row>
    <row r="34" spans="1:10" x14ac:dyDescent="0.4">
      <c r="A34" s="72">
        <f>IF(  AND(ISNUMBER(B34),OR(ISNUMBER(C34),C34="PG")),IF(IF(Capa!$B$4="B",0,Capa!$B$4)&gt;=B34,1,0),"")</f>
        <v>0</v>
      </c>
      <c r="B34" s="26">
        <f t="shared" si="0"/>
        <v>2</v>
      </c>
      <c r="C34" s="25">
        <v>381</v>
      </c>
      <c r="D34" s="50" t="s">
        <v>825</v>
      </c>
      <c r="E34" s="151"/>
      <c r="F34" s="135"/>
      <c r="G34" s="143"/>
      <c r="H34" s="124"/>
      <c r="I34" s="137"/>
      <c r="J34" s="45"/>
    </row>
    <row r="35" spans="1:10" x14ac:dyDescent="0.4">
      <c r="A35" s="72">
        <f>IF(  AND(ISNUMBER(B35),OR(ISNUMBER(C35),C35="PG")),IF(IF(Capa!$B$4="B",0,Capa!$B$4)&gt;=B35,1,0),"")</f>
        <v>0</v>
      </c>
      <c r="B35" s="26">
        <f t="shared" si="0"/>
        <v>2</v>
      </c>
      <c r="C35" s="25">
        <v>382</v>
      </c>
      <c r="D35" s="50" t="s">
        <v>826</v>
      </c>
      <c r="E35" s="151"/>
      <c r="F35" s="135"/>
      <c r="G35" s="143"/>
      <c r="H35" s="124"/>
      <c r="I35" s="137"/>
      <c r="J35" s="45"/>
    </row>
    <row r="36" spans="1:10" x14ac:dyDescent="0.4">
      <c r="A36" s="72">
        <f>IF(  AND(ISNUMBER(B36),OR(ISNUMBER(C36),C36="PG")),IF(IF(Capa!$B$4="B",0,Capa!$B$4)&gt;=B36,1,0),"")</f>
        <v>0</v>
      </c>
      <c r="B36" s="26">
        <f t="shared" si="0"/>
        <v>2</v>
      </c>
      <c r="C36" s="25">
        <v>383</v>
      </c>
      <c r="D36" s="50" t="s">
        <v>827</v>
      </c>
      <c r="E36" s="151"/>
      <c r="F36" s="135"/>
      <c r="G36" s="143"/>
      <c r="H36" s="124"/>
      <c r="I36" s="137"/>
      <c r="J36" s="45"/>
    </row>
    <row r="37" spans="1:10" ht="58.3" x14ac:dyDescent="0.4">
      <c r="A37" s="72">
        <f>IF(  AND(ISNUMBER(B37),OR(ISNUMBER(C37),C37="PG")),IF(IF(Capa!$B$4="B",0,Capa!$B$4)&gt;=B37,1,0),"")</f>
        <v>0</v>
      </c>
      <c r="B37" s="26">
        <f t="shared" si="0"/>
        <v>2</v>
      </c>
      <c r="C37" s="25">
        <v>384</v>
      </c>
      <c r="D37" s="50" t="s">
        <v>478</v>
      </c>
      <c r="E37" s="151"/>
      <c r="F37" s="135"/>
      <c r="G37" s="143"/>
      <c r="H37" s="124"/>
      <c r="I37" s="137"/>
      <c r="J37" s="45"/>
    </row>
    <row r="38" spans="1:10" ht="72.900000000000006" x14ac:dyDescent="0.4">
      <c r="A38" s="72">
        <f>IF(  AND(ISNUMBER(B38),OR(ISNUMBER(C38),C38="PG")),IF(IF(Capa!$B$4="B",0,Capa!$B$4)&gt;=B38,1,0),"")</f>
        <v>0</v>
      </c>
      <c r="B38" s="26">
        <f t="shared" si="0"/>
        <v>2</v>
      </c>
      <c r="C38" s="25">
        <v>385</v>
      </c>
      <c r="D38" s="50" t="s">
        <v>479</v>
      </c>
      <c r="E38" s="151"/>
      <c r="F38" s="135"/>
      <c r="G38" s="143"/>
      <c r="H38" s="124"/>
      <c r="I38" s="137"/>
      <c r="J38" s="45"/>
    </row>
    <row r="39" spans="1:10" x14ac:dyDescent="0.4">
      <c r="A39" s="72" t="str">
        <f>IF(  AND(ISNUMBER(B39),OR(ISNUMBER(C39),C39="PG")),IF(IF(Capa!$B$4="B",0,Capa!$B$4)&gt;=B39,1,0),"")</f>
        <v/>
      </c>
      <c r="B39" s="26">
        <f t="shared" si="0"/>
        <v>3</v>
      </c>
      <c r="C39" s="25" t="s">
        <v>17</v>
      </c>
      <c r="D39" s="50"/>
      <c r="E39" s="151"/>
      <c r="F39" s="135"/>
      <c r="G39" s="143"/>
      <c r="H39" s="124"/>
      <c r="I39" s="137"/>
      <c r="J39" s="45"/>
    </row>
    <row r="40" spans="1:10" x14ac:dyDescent="0.4">
      <c r="A40" s="72" t="str">
        <f>IF(  AND(ISNUMBER(B40),OR(ISNUMBER(C40),C40="PG")),IF(IF(Capa!$B$4="B",0,Capa!$B$4)&gt;=B40,1,0),"")</f>
        <v/>
      </c>
      <c r="B40" s="26">
        <f t="shared" si="0"/>
        <v>3</v>
      </c>
      <c r="C40" s="25" t="s">
        <v>846</v>
      </c>
      <c r="D40" s="59" t="s">
        <v>477</v>
      </c>
      <c r="E40" s="151"/>
      <c r="F40" s="135"/>
      <c r="G40" s="143"/>
      <c r="H40" s="124"/>
      <c r="I40" s="137"/>
      <c r="J40" s="45"/>
    </row>
    <row r="41" spans="1:10" x14ac:dyDescent="0.4">
      <c r="A41" s="72">
        <f>IF(  AND(ISNUMBER(B41),OR(ISNUMBER(C41),C41="PG")),IF(IF(Capa!$B$4="B",0,Capa!$B$4)&gt;=B41,1,0),"")</f>
        <v>0</v>
      </c>
      <c r="B41" s="26">
        <f t="shared" si="0"/>
        <v>3</v>
      </c>
      <c r="C41" s="25">
        <v>386</v>
      </c>
      <c r="D41" s="50" t="s">
        <v>813</v>
      </c>
      <c r="E41" s="151"/>
      <c r="F41" s="135"/>
      <c r="G41" s="143"/>
      <c r="H41" s="124"/>
      <c r="I41" s="137"/>
      <c r="J41" s="45"/>
    </row>
    <row r="42" spans="1:10" ht="43.75" x14ac:dyDescent="0.4">
      <c r="A42" s="72">
        <f>IF(  AND(ISNUMBER(B42),OR(ISNUMBER(C42),C42="PG")),IF(IF(Capa!$B$4="B",0,Capa!$B$4)&gt;=B42,1,0),"")</f>
        <v>0</v>
      </c>
      <c r="B42" s="26">
        <f t="shared" si="0"/>
        <v>3</v>
      </c>
      <c r="C42" s="25">
        <v>387</v>
      </c>
      <c r="D42" s="50" t="s">
        <v>814</v>
      </c>
      <c r="E42" s="151"/>
      <c r="F42" s="135"/>
      <c r="G42" s="143"/>
      <c r="H42" s="124"/>
      <c r="I42" s="137"/>
      <c r="J42" s="45"/>
    </row>
    <row r="43" spans="1:10" ht="29.15" x14ac:dyDescent="0.4">
      <c r="A43" s="72">
        <f>IF(  AND(ISNUMBER(B43),OR(ISNUMBER(C43),C43="PG")),IF(IF(Capa!$B$4="B",0,Capa!$B$4)&gt;=B43,1,0),"")</f>
        <v>0</v>
      </c>
      <c r="B43" s="26">
        <f t="shared" si="0"/>
        <v>3</v>
      </c>
      <c r="C43" s="25">
        <v>388</v>
      </c>
      <c r="D43" s="50" t="s">
        <v>815</v>
      </c>
      <c r="E43" s="151"/>
      <c r="F43" s="135"/>
      <c r="G43" s="143"/>
      <c r="H43" s="124"/>
      <c r="I43" s="137"/>
      <c r="J43" s="45"/>
    </row>
    <row r="44" spans="1:10" x14ac:dyDescent="0.4">
      <c r="A44" s="72">
        <f>IF(  AND(ISNUMBER(B44),OR(ISNUMBER(C44),C44="PG")),IF(IF(Capa!$B$4="B",0,Capa!$B$4)&gt;=B44,1,0),"")</f>
        <v>0</v>
      </c>
      <c r="B44" s="26">
        <f t="shared" si="0"/>
        <v>3</v>
      </c>
      <c r="C44" s="25">
        <v>389</v>
      </c>
      <c r="D44" s="50" t="s">
        <v>816</v>
      </c>
      <c r="E44" s="151"/>
      <c r="F44" s="135"/>
      <c r="G44" s="143"/>
      <c r="H44" s="124"/>
      <c r="I44" s="137"/>
      <c r="J44" s="45"/>
    </row>
    <row r="45" spans="1:10" ht="58.3" x14ac:dyDescent="0.4">
      <c r="A45" s="72">
        <f>IF(  AND(ISNUMBER(B45),OR(ISNUMBER(C45),C45="PG")),IF(IF(Capa!$B$4="B",0,Capa!$B$4)&gt;=B45,1,0),"")</f>
        <v>0</v>
      </c>
      <c r="B45" s="26">
        <f t="shared" si="0"/>
        <v>3</v>
      </c>
      <c r="C45" s="25">
        <v>390</v>
      </c>
      <c r="D45" s="50" t="s">
        <v>817</v>
      </c>
      <c r="E45" s="151"/>
      <c r="F45" s="135"/>
      <c r="G45" s="143"/>
      <c r="H45" s="124"/>
      <c r="I45" s="137"/>
      <c r="J45" s="45"/>
    </row>
    <row r="46" spans="1:10" x14ac:dyDescent="0.4">
      <c r="A46" s="72">
        <f>IF(  AND(ISNUMBER(B46),OR(ISNUMBER(C46),C46="PG")),IF(IF(Capa!$B$4="B",0,Capa!$B$4)&gt;=B46,1,0),"")</f>
        <v>0</v>
      </c>
      <c r="B46" s="26">
        <f t="shared" si="0"/>
        <v>3</v>
      </c>
      <c r="C46" s="25">
        <v>391</v>
      </c>
      <c r="D46" s="50" t="s">
        <v>818</v>
      </c>
      <c r="E46" s="151"/>
      <c r="F46" s="135"/>
      <c r="G46" s="143"/>
      <c r="H46" s="124"/>
      <c r="I46" s="137"/>
      <c r="J46" s="45"/>
    </row>
    <row r="47" spans="1:10" x14ac:dyDescent="0.4">
      <c r="A47" s="72">
        <f>IF(  AND(ISNUMBER(B47),OR(ISNUMBER(C47),C47="PG")),IF(IF(Capa!$B$4="B",0,Capa!$B$4)&gt;=B47,1,0),"")</f>
        <v>0</v>
      </c>
      <c r="B47" s="26">
        <f t="shared" si="0"/>
        <v>3</v>
      </c>
      <c r="C47" s="25">
        <v>392</v>
      </c>
      <c r="D47" s="50" t="s">
        <v>819</v>
      </c>
      <c r="E47" s="151"/>
      <c r="F47" s="135"/>
      <c r="G47" s="143"/>
      <c r="H47" s="124"/>
      <c r="I47" s="137"/>
      <c r="J47" s="45"/>
    </row>
    <row r="48" spans="1:10" ht="58.3" x14ac:dyDescent="0.4">
      <c r="A48" s="72">
        <f>IF(  AND(ISNUMBER(B48),OR(ISNUMBER(C48),C48="PG")),IF(IF(Capa!$B$4="B",0,Capa!$B$4)&gt;=B48,1,0),"")</f>
        <v>0</v>
      </c>
      <c r="B48" s="26">
        <f t="shared" si="0"/>
        <v>3</v>
      </c>
      <c r="C48" s="25">
        <v>393</v>
      </c>
      <c r="D48" s="50" t="s">
        <v>480</v>
      </c>
      <c r="E48" s="151"/>
      <c r="F48" s="135"/>
      <c r="G48" s="143"/>
      <c r="H48" s="124"/>
      <c r="I48" s="137"/>
      <c r="J48" s="45"/>
    </row>
    <row r="49" spans="1:10" x14ac:dyDescent="0.4">
      <c r="A49" s="72" t="str">
        <f>IF(  AND(ISNUMBER(B49),OR(ISNUMBER(C49),C49="PG")),IF(IF(Capa!$B$4="B",0,Capa!$B$4)&gt;=B49,1,0),"")</f>
        <v/>
      </c>
      <c r="B49" s="26" t="str">
        <f t="shared" si="0"/>
        <v/>
      </c>
      <c r="C49" s="25"/>
      <c r="D49" s="11"/>
      <c r="E49" s="122"/>
      <c r="F49" s="22"/>
      <c r="G49" s="145"/>
      <c r="H49" s="122"/>
      <c r="I49" s="137"/>
      <c r="J49" s="33"/>
    </row>
    <row r="50" spans="1:10" x14ac:dyDescent="0.4">
      <c r="A50" s="72" t="str">
        <f>IF(  AND(ISNUMBER(B50),OR(ISNUMBER(C50),C50="PG")),IF(IF(Capa!$B$4="B",0,Capa!$B$4)&gt;=B50,1,0),"")</f>
        <v/>
      </c>
      <c r="B50" s="63" t="str">
        <f t="shared" si="0"/>
        <v/>
      </c>
      <c r="C50" s="75"/>
      <c r="D50" s="78" t="s">
        <v>481</v>
      </c>
      <c r="E50" s="110"/>
      <c r="F50" s="65"/>
      <c r="G50" s="144"/>
      <c r="H50" s="110"/>
      <c r="I50" s="144"/>
      <c r="J50" s="79"/>
    </row>
    <row r="51" spans="1:10" x14ac:dyDescent="0.4">
      <c r="A51" s="72" t="str">
        <f>IF(  AND(ISNUMBER(B51),OR(ISNUMBER(C51),C51="PG")),IF(IF(Capa!$B$4="B",0,Capa!$B$4)&gt;=B51,1,0),"")</f>
        <v/>
      </c>
      <c r="B51" s="26">
        <f t="shared" si="0"/>
        <v>0</v>
      </c>
      <c r="C51" s="25" t="s">
        <v>4</v>
      </c>
      <c r="D51" s="11"/>
      <c r="E51" s="122"/>
      <c r="F51" s="22"/>
      <c r="G51" s="145"/>
      <c r="H51" s="122"/>
      <c r="I51" s="137"/>
      <c r="J51" s="33"/>
    </row>
    <row r="52" spans="1:10" ht="51.9" x14ac:dyDescent="0.4">
      <c r="A52" s="72">
        <f>IF(  AND(ISNUMBER(B52),OR(ISNUMBER(C52),C52="PG")),IF(IF(Capa!$B$4="B",0,Capa!$B$4)&gt;=B52,1,0),"")</f>
        <v>1</v>
      </c>
      <c r="B52" s="26">
        <f t="shared" si="0"/>
        <v>0</v>
      </c>
      <c r="C52" s="25" t="s">
        <v>791</v>
      </c>
      <c r="D52" s="58" t="s">
        <v>482</v>
      </c>
      <c r="E52" s="151"/>
      <c r="F52" s="135"/>
      <c r="G52" s="143"/>
      <c r="H52" s="124"/>
      <c r="I52" s="137"/>
      <c r="J52" s="45"/>
    </row>
    <row r="53" spans="1:10" ht="29.15" x14ac:dyDescent="0.4">
      <c r="A53" s="72">
        <f>IF(  AND(ISNUMBER(B53),OR(ISNUMBER(C53),C53="PG")),IF(IF(Capa!$B$4="B",0,Capa!$B$4)&gt;=B53,1,0),"")</f>
        <v>1</v>
      </c>
      <c r="B53" s="26">
        <f t="shared" ref="B53:B116" si="1">IF(ISBLANK(C53),"",IF(ISERR(SEARCH(C53&amp;"\","&lt;B&gt;\&lt;1&gt;\&lt;2&gt;\&lt;3&gt;\")),IF(AND(NOT(ISBLANK(B52)),B52&lt;=3),B52,""),
IF(SEARCH(C53&amp;"\","&lt;B&gt;\&lt;1&gt;\&lt;2&gt;\&lt;3&gt;\")=1,0,IF(SEARCH(C53&amp;"\","&lt;B&gt;\&lt;1&gt;\&lt;2&gt;\&lt;3&gt;\")=5,1,IF(SEARCH(C53&amp;"\","&lt;B&gt;\&lt;1&gt;\&lt;2&gt;\&lt;3&gt;\")=9,2,IF(SEARCH(C53&amp;"\","&lt;B&gt;\&lt;1&gt;\&lt;2&gt;\&lt;3&gt;\")=13,3,""))))))</f>
        <v>0</v>
      </c>
      <c r="C53" s="25">
        <v>394</v>
      </c>
      <c r="D53" s="50" t="s">
        <v>483</v>
      </c>
      <c r="E53" s="151"/>
      <c r="F53" s="135"/>
      <c r="G53" s="143"/>
      <c r="H53" s="124"/>
      <c r="I53" s="137"/>
      <c r="J53" s="45"/>
    </row>
    <row r="54" spans="1:10" ht="58.3" x14ac:dyDescent="0.4">
      <c r="A54" s="72">
        <f>IF(  AND(ISNUMBER(B54),OR(ISNUMBER(C54),C54="PG")),IF(IF(Capa!$B$4="B",0,Capa!$B$4)&gt;=B54,1,0),"")</f>
        <v>1</v>
      </c>
      <c r="B54" s="26">
        <f t="shared" si="1"/>
        <v>0</v>
      </c>
      <c r="C54" s="25">
        <v>395</v>
      </c>
      <c r="D54" s="50" t="s">
        <v>484</v>
      </c>
      <c r="E54" s="151"/>
      <c r="F54" s="135"/>
      <c r="G54" s="143"/>
      <c r="H54" s="124"/>
      <c r="I54" s="137"/>
      <c r="J54" s="45"/>
    </row>
    <row r="55" spans="1:10" ht="43.75" x14ac:dyDescent="0.4">
      <c r="A55" s="72">
        <f>IF(  AND(ISNUMBER(B55),OR(ISNUMBER(C55),C55="PG")),IF(IF(Capa!$B$4="B",0,Capa!$B$4)&gt;=B55,1,0),"")</f>
        <v>1</v>
      </c>
      <c r="B55" s="26">
        <f t="shared" si="1"/>
        <v>0</v>
      </c>
      <c r="C55" s="25">
        <v>396</v>
      </c>
      <c r="D55" s="50" t="s">
        <v>485</v>
      </c>
      <c r="E55" s="151"/>
      <c r="F55" s="135"/>
      <c r="G55" s="143"/>
      <c r="H55" s="124"/>
      <c r="I55" s="137"/>
      <c r="J55" s="45"/>
    </row>
    <row r="56" spans="1:10" x14ac:dyDescent="0.4">
      <c r="A56" s="72" t="str">
        <f>IF(  AND(ISNUMBER(B56),OR(ISNUMBER(C56),C56="PG")),IF(IF(Capa!$B$4="B",0,Capa!$B$4)&gt;=B56,1,0),"")</f>
        <v/>
      </c>
      <c r="B56" s="26">
        <f t="shared" si="1"/>
        <v>1</v>
      </c>
      <c r="C56" s="25" t="s">
        <v>9</v>
      </c>
      <c r="D56" s="50"/>
      <c r="E56" s="151"/>
      <c r="F56" s="135"/>
      <c r="G56" s="143"/>
      <c r="H56" s="124"/>
      <c r="I56" s="137"/>
      <c r="J56" s="45"/>
    </row>
    <row r="57" spans="1:10" ht="43.75" x14ac:dyDescent="0.4">
      <c r="A57" s="72">
        <f>IF(  AND(ISNUMBER(B57),OR(ISNUMBER(C57),C57="PG")),IF(IF(Capa!$B$4="B",0,Capa!$B$4)&gt;=B57,1,0),"")</f>
        <v>0</v>
      </c>
      <c r="B57" s="26">
        <f t="shared" si="1"/>
        <v>1</v>
      </c>
      <c r="C57" s="25">
        <v>397</v>
      </c>
      <c r="D57" s="50" t="s">
        <v>486</v>
      </c>
      <c r="E57" s="151"/>
      <c r="F57" s="135"/>
      <c r="G57" s="143"/>
      <c r="H57" s="124"/>
      <c r="I57" s="137"/>
      <c r="J57" s="45"/>
    </row>
    <row r="58" spans="1:10" ht="29.15" x14ac:dyDescent="0.4">
      <c r="A58" s="72">
        <f>IF(  AND(ISNUMBER(B58),OR(ISNUMBER(C58),C58="PG")),IF(IF(Capa!$B$4="B",0,Capa!$B$4)&gt;=B58,1,0),"")</f>
        <v>0</v>
      </c>
      <c r="B58" s="26">
        <f t="shared" si="1"/>
        <v>1</v>
      </c>
      <c r="C58" s="25">
        <v>398</v>
      </c>
      <c r="D58" s="50" t="s">
        <v>487</v>
      </c>
      <c r="E58" s="151"/>
      <c r="F58" s="135"/>
      <c r="G58" s="143"/>
      <c r="H58" s="124"/>
      <c r="I58" s="137"/>
      <c r="J58" s="45"/>
    </row>
    <row r="59" spans="1:10" ht="43.75" x14ac:dyDescent="0.4">
      <c r="A59" s="72">
        <f>IF(  AND(ISNUMBER(B59),OR(ISNUMBER(C59),C59="PG")),IF(IF(Capa!$B$4="B",0,Capa!$B$4)&gt;=B59,1,0),"")</f>
        <v>0</v>
      </c>
      <c r="B59" s="26">
        <f t="shared" si="1"/>
        <v>1</v>
      </c>
      <c r="C59" s="25">
        <v>399</v>
      </c>
      <c r="D59" s="50" t="s">
        <v>488</v>
      </c>
      <c r="E59" s="151"/>
      <c r="F59" s="135"/>
      <c r="G59" s="143"/>
      <c r="H59" s="124"/>
      <c r="I59" s="137"/>
      <c r="J59" s="45"/>
    </row>
    <row r="60" spans="1:10" x14ac:dyDescent="0.4">
      <c r="A60" s="72" t="str">
        <f>IF(  AND(ISNUMBER(B60),OR(ISNUMBER(C60),C60="PG")),IF(IF(Capa!$B$4="B",0,Capa!$B$4)&gt;=B60,1,0),"")</f>
        <v/>
      </c>
      <c r="B60" s="26">
        <f t="shared" si="1"/>
        <v>2</v>
      </c>
      <c r="C60" s="25" t="s">
        <v>12</v>
      </c>
      <c r="D60" s="50"/>
      <c r="E60" s="151"/>
      <c r="F60" s="135"/>
      <c r="G60" s="143"/>
      <c r="H60" s="124"/>
      <c r="I60" s="137"/>
      <c r="J60" s="45"/>
    </row>
    <row r="61" spans="1:10" ht="29.15" x14ac:dyDescent="0.4">
      <c r="A61" s="72">
        <f>IF(  AND(ISNUMBER(B61),OR(ISNUMBER(C61),C61="PG")),IF(IF(Capa!$B$4="B",0,Capa!$B$4)&gt;=B61,1,0),"")</f>
        <v>0</v>
      </c>
      <c r="B61" s="26">
        <f t="shared" si="1"/>
        <v>2</v>
      </c>
      <c r="C61" s="25">
        <v>400</v>
      </c>
      <c r="D61" s="50" t="s">
        <v>489</v>
      </c>
      <c r="E61" s="151"/>
      <c r="F61" s="135"/>
      <c r="G61" s="143"/>
      <c r="H61" s="124"/>
      <c r="I61" s="137"/>
      <c r="J61" s="45"/>
    </row>
    <row r="62" spans="1:10" ht="43.75" x14ac:dyDescent="0.4">
      <c r="A62" s="72">
        <f>IF(  AND(ISNUMBER(B62),OR(ISNUMBER(C62),C62="PG")),IF(IF(Capa!$B$4="B",0,Capa!$B$4)&gt;=B62,1,0),"")</f>
        <v>0</v>
      </c>
      <c r="B62" s="26">
        <f t="shared" si="1"/>
        <v>2</v>
      </c>
      <c r="C62" s="25">
        <v>401</v>
      </c>
      <c r="D62" s="50" t="s">
        <v>490</v>
      </c>
      <c r="E62" s="151"/>
      <c r="F62" s="135"/>
      <c r="G62" s="143"/>
      <c r="H62" s="124"/>
      <c r="I62" s="137"/>
      <c r="J62" s="45"/>
    </row>
    <row r="63" spans="1:10" x14ac:dyDescent="0.4">
      <c r="A63" s="72" t="str">
        <f>IF(  AND(ISNUMBER(B63),OR(ISNUMBER(C63),C63="PG")),IF(IF(Capa!$B$4="B",0,Capa!$B$4)&gt;=B63,1,0),"")</f>
        <v/>
      </c>
      <c r="B63" s="26">
        <f t="shared" si="1"/>
        <v>3</v>
      </c>
      <c r="C63" s="25" t="s">
        <v>17</v>
      </c>
      <c r="D63" s="50"/>
      <c r="E63" s="151"/>
      <c r="F63" s="135"/>
      <c r="G63" s="143"/>
      <c r="H63" s="124"/>
      <c r="I63" s="137"/>
      <c r="J63" s="45"/>
    </row>
    <row r="64" spans="1:10" ht="58.3" x14ac:dyDescent="0.4">
      <c r="A64" s="72">
        <f>IF(  AND(ISNUMBER(B64),OR(ISNUMBER(C64),C64="PG")),IF(IF(Capa!$B$4="B",0,Capa!$B$4)&gt;=B64,1,0),"")</f>
        <v>0</v>
      </c>
      <c r="B64" s="26">
        <f t="shared" si="1"/>
        <v>3</v>
      </c>
      <c r="C64" s="25">
        <v>402</v>
      </c>
      <c r="D64" s="50" t="s">
        <v>491</v>
      </c>
      <c r="E64" s="151"/>
      <c r="F64" s="135"/>
      <c r="G64" s="143"/>
      <c r="H64" s="124"/>
      <c r="I64" s="137"/>
      <c r="J64" s="45"/>
    </row>
    <row r="65" spans="1:10" x14ac:dyDescent="0.4">
      <c r="A65" s="72" t="str">
        <f>IF(  AND(ISNUMBER(B65),OR(ISNUMBER(C65),C65="PG")),IF(IF(Capa!$B$4="B",0,Capa!$B$4)&gt;=B65,1,0),"")</f>
        <v/>
      </c>
      <c r="B65" s="26" t="str">
        <f t="shared" si="1"/>
        <v/>
      </c>
      <c r="C65" s="25"/>
      <c r="D65" s="11"/>
      <c r="E65" s="122"/>
      <c r="F65" s="22"/>
      <c r="G65" s="145"/>
      <c r="H65" s="122"/>
      <c r="I65" s="137"/>
      <c r="J65" s="33"/>
    </row>
    <row r="66" spans="1:10" x14ac:dyDescent="0.4">
      <c r="A66" s="72" t="str">
        <f>IF(  AND(ISNUMBER(B66),OR(ISNUMBER(C66),C66="PG")),IF(IF(Capa!$B$4="B",0,Capa!$B$4)&gt;=B66,1,0),"")</f>
        <v/>
      </c>
      <c r="B66" s="63" t="str">
        <f t="shared" si="1"/>
        <v/>
      </c>
      <c r="C66" s="75"/>
      <c r="D66" s="78" t="s">
        <v>492</v>
      </c>
      <c r="E66" s="110"/>
      <c r="F66" s="65"/>
      <c r="G66" s="144"/>
      <c r="H66" s="110"/>
      <c r="I66" s="144"/>
      <c r="J66" s="79"/>
    </row>
    <row r="67" spans="1:10" x14ac:dyDescent="0.4">
      <c r="A67" s="72" t="str">
        <f>IF(  AND(ISNUMBER(B67),OR(ISNUMBER(C67),C67="PG")),IF(IF(Capa!$B$4="B",0,Capa!$B$4)&gt;=B67,1,0),"")</f>
        <v/>
      </c>
      <c r="B67" s="26">
        <f t="shared" si="1"/>
        <v>0</v>
      </c>
      <c r="C67" s="25" t="s">
        <v>4</v>
      </c>
      <c r="D67" s="11"/>
      <c r="E67" s="122"/>
      <c r="F67" s="22"/>
      <c r="G67" s="145"/>
      <c r="H67" s="122"/>
      <c r="I67" s="137"/>
      <c r="J67" s="33"/>
    </row>
    <row r="68" spans="1:10" ht="64.75" x14ac:dyDescent="0.4">
      <c r="A68" s="72">
        <f>IF(  AND(ISNUMBER(B68),OR(ISNUMBER(C68),C68="PG")),IF(IF(Capa!$B$4="B",0,Capa!$B$4)&gt;=B68,1,0),"")</f>
        <v>1</v>
      </c>
      <c r="B68" s="26">
        <f t="shared" si="1"/>
        <v>0</v>
      </c>
      <c r="C68" s="25" t="s">
        <v>791</v>
      </c>
      <c r="D68" s="58" t="s">
        <v>493</v>
      </c>
      <c r="E68" s="151"/>
      <c r="F68" s="135"/>
      <c r="G68" s="143"/>
      <c r="H68" s="124"/>
      <c r="I68" s="137"/>
      <c r="J68" s="45"/>
    </row>
    <row r="69" spans="1:10" ht="43.75" x14ac:dyDescent="0.4">
      <c r="A69" s="72">
        <f>IF(  AND(ISNUMBER(B69),OR(ISNUMBER(C69),C69="PG")),IF(IF(Capa!$B$4="B",0,Capa!$B$4)&gt;=B69,1,0),"")</f>
        <v>1</v>
      </c>
      <c r="B69" s="26">
        <f t="shared" si="1"/>
        <v>0</v>
      </c>
      <c r="C69" s="25">
        <v>403</v>
      </c>
      <c r="D69" s="50" t="s">
        <v>494</v>
      </c>
      <c r="E69" s="151"/>
      <c r="F69" s="135"/>
      <c r="G69" s="143"/>
      <c r="H69" s="124"/>
      <c r="I69" s="137"/>
      <c r="J69" s="45"/>
    </row>
    <row r="70" spans="1:10" ht="29.15" x14ac:dyDescent="0.4">
      <c r="A70" s="72">
        <f>IF(  AND(ISNUMBER(B70),OR(ISNUMBER(C70),C70="PG")),IF(IF(Capa!$B$4="B",0,Capa!$B$4)&gt;=B70,1,0),"")</f>
        <v>1</v>
      </c>
      <c r="B70" s="26">
        <f t="shared" si="1"/>
        <v>0</v>
      </c>
      <c r="C70" s="25">
        <v>404</v>
      </c>
      <c r="D70" s="50" t="s">
        <v>495</v>
      </c>
      <c r="E70" s="151"/>
      <c r="F70" s="135"/>
      <c r="G70" s="143"/>
      <c r="H70" s="124"/>
      <c r="I70" s="137"/>
      <c r="J70" s="45"/>
    </row>
    <row r="71" spans="1:10" x14ac:dyDescent="0.4">
      <c r="A71" s="72" t="str">
        <f>IF(  AND(ISNUMBER(B71),OR(ISNUMBER(C71),C71="PG")),IF(IF(Capa!$B$4="B",0,Capa!$B$4)&gt;=B71,1,0),"")</f>
        <v/>
      </c>
      <c r="B71" s="26">
        <f t="shared" si="1"/>
        <v>1</v>
      </c>
      <c r="C71" s="25" t="s">
        <v>9</v>
      </c>
      <c r="D71" s="50"/>
      <c r="E71" s="151"/>
      <c r="F71" s="135"/>
      <c r="G71" s="143"/>
      <c r="H71" s="124"/>
      <c r="I71" s="137"/>
      <c r="J71" s="45"/>
    </row>
    <row r="72" spans="1:10" ht="58.3" x14ac:dyDescent="0.4">
      <c r="A72" s="72">
        <f>IF(  AND(ISNUMBER(B72),OR(ISNUMBER(C72),C72="PG")),IF(IF(Capa!$B$4="B",0,Capa!$B$4)&gt;=B72,1,0),"")</f>
        <v>0</v>
      </c>
      <c r="B72" s="26">
        <f t="shared" si="1"/>
        <v>1</v>
      </c>
      <c r="C72" s="25">
        <v>405</v>
      </c>
      <c r="D72" s="50" t="s">
        <v>496</v>
      </c>
      <c r="E72" s="151"/>
      <c r="F72" s="135"/>
      <c r="G72" s="143"/>
      <c r="H72" s="124"/>
      <c r="I72" s="137"/>
      <c r="J72" s="45"/>
    </row>
    <row r="73" spans="1:10" ht="29.15" x14ac:dyDescent="0.4">
      <c r="A73" s="72">
        <f>IF(  AND(ISNUMBER(B73),OR(ISNUMBER(C73),C73="PG")),IF(IF(Capa!$B$4="B",0,Capa!$B$4)&gt;=B73,1,0),"")</f>
        <v>0</v>
      </c>
      <c r="B73" s="26">
        <f t="shared" si="1"/>
        <v>1</v>
      </c>
      <c r="C73" s="25">
        <v>406</v>
      </c>
      <c r="D73" s="50" t="s">
        <v>497</v>
      </c>
      <c r="E73" s="151"/>
      <c r="F73" s="135"/>
      <c r="G73" s="143"/>
      <c r="H73" s="124"/>
      <c r="I73" s="137"/>
      <c r="J73" s="45"/>
    </row>
    <row r="74" spans="1:10" ht="43.75" x14ac:dyDescent="0.4">
      <c r="A74" s="72">
        <f>IF(  AND(ISNUMBER(B74),OR(ISNUMBER(C74),C74="PG")),IF(IF(Capa!$B$4="B",0,Capa!$B$4)&gt;=B74,1,0),"")</f>
        <v>0</v>
      </c>
      <c r="B74" s="26">
        <f t="shared" si="1"/>
        <v>1</v>
      </c>
      <c r="C74" s="25">
        <v>407</v>
      </c>
      <c r="D74" s="50" t="s">
        <v>498</v>
      </c>
      <c r="E74" s="151"/>
      <c r="F74" s="135"/>
      <c r="G74" s="143"/>
      <c r="H74" s="124"/>
      <c r="I74" s="137"/>
      <c r="J74" s="45"/>
    </row>
    <row r="75" spans="1:10" x14ac:dyDescent="0.4">
      <c r="A75" s="72" t="str">
        <f>IF(  AND(ISNUMBER(B75),OR(ISNUMBER(C75),C75="PG")),IF(IF(Capa!$B$4="B",0,Capa!$B$4)&gt;=B75,1,0),"")</f>
        <v/>
      </c>
      <c r="B75" s="26">
        <f t="shared" si="1"/>
        <v>2</v>
      </c>
      <c r="C75" s="25" t="s">
        <v>12</v>
      </c>
      <c r="D75" s="50"/>
      <c r="E75" s="151"/>
      <c r="F75" s="135"/>
      <c r="G75" s="143"/>
      <c r="H75" s="124"/>
      <c r="I75" s="137"/>
      <c r="J75" s="45"/>
    </row>
    <row r="76" spans="1:10" ht="43.75" x14ac:dyDescent="0.4">
      <c r="A76" s="72">
        <f>IF(  AND(ISNUMBER(B76),OR(ISNUMBER(C76),C76="PG")),IF(IF(Capa!$B$4="B",0,Capa!$B$4)&gt;=B76,1,0),"")</f>
        <v>0</v>
      </c>
      <c r="B76" s="26">
        <f t="shared" si="1"/>
        <v>2</v>
      </c>
      <c r="C76" s="25">
        <v>408</v>
      </c>
      <c r="D76" s="50" t="s">
        <v>499</v>
      </c>
      <c r="E76" s="151"/>
      <c r="F76" s="135"/>
      <c r="G76" s="143"/>
      <c r="H76" s="124"/>
      <c r="I76" s="137"/>
      <c r="J76" s="45"/>
    </row>
    <row r="77" spans="1:10" ht="72.900000000000006" x14ac:dyDescent="0.4">
      <c r="A77" s="72">
        <f>IF(  AND(ISNUMBER(B77),OR(ISNUMBER(C77),C77="PG")),IF(IF(Capa!$B$4="B",0,Capa!$B$4)&gt;=B77,1,0),"")</f>
        <v>0</v>
      </c>
      <c r="B77" s="26">
        <f t="shared" si="1"/>
        <v>2</v>
      </c>
      <c r="C77" s="25">
        <v>409</v>
      </c>
      <c r="D77" s="50" t="s">
        <v>500</v>
      </c>
      <c r="E77" s="151"/>
      <c r="F77" s="135"/>
      <c r="G77" s="143"/>
      <c r="H77" s="124"/>
      <c r="I77" s="137"/>
      <c r="J77" s="45"/>
    </row>
    <row r="78" spans="1:10" ht="43.75" x14ac:dyDescent="0.4">
      <c r="A78" s="72">
        <f>IF(  AND(ISNUMBER(B78),OR(ISNUMBER(C78),C78="PG")),IF(IF(Capa!$B$4="B",0,Capa!$B$4)&gt;=B78,1,0),"")</f>
        <v>0</v>
      </c>
      <c r="B78" s="26">
        <f t="shared" si="1"/>
        <v>2</v>
      </c>
      <c r="C78" s="25">
        <v>410</v>
      </c>
      <c r="D78" s="50" t="s">
        <v>501</v>
      </c>
      <c r="E78" s="151"/>
      <c r="F78" s="135"/>
      <c r="G78" s="143"/>
      <c r="H78" s="124"/>
      <c r="I78" s="137"/>
      <c r="J78" s="45"/>
    </row>
    <row r="79" spans="1:10" ht="43.75" x14ac:dyDescent="0.4">
      <c r="A79" s="72">
        <f>IF(  AND(ISNUMBER(B79),OR(ISNUMBER(C79),C79="PG")),IF(IF(Capa!$B$4="B",0,Capa!$B$4)&gt;=B79,1,0),"")</f>
        <v>0</v>
      </c>
      <c r="B79" s="26">
        <f t="shared" si="1"/>
        <v>2</v>
      </c>
      <c r="C79" s="25">
        <v>411</v>
      </c>
      <c r="D79" s="50" t="s">
        <v>502</v>
      </c>
      <c r="E79" s="151"/>
      <c r="F79" s="135"/>
      <c r="G79" s="143"/>
      <c r="H79" s="124"/>
      <c r="I79" s="137"/>
      <c r="J79" s="45"/>
    </row>
    <row r="80" spans="1:10" ht="43.75" x14ac:dyDescent="0.4">
      <c r="A80" s="72">
        <f>IF(  AND(ISNUMBER(B80),OR(ISNUMBER(C80),C80="PG")),IF(IF(Capa!$B$4="B",0,Capa!$B$4)&gt;=B80,1,0),"")</f>
        <v>0</v>
      </c>
      <c r="B80" s="26">
        <f t="shared" si="1"/>
        <v>2</v>
      </c>
      <c r="C80" s="25">
        <v>412</v>
      </c>
      <c r="D80" s="50" t="s">
        <v>503</v>
      </c>
      <c r="E80" s="151"/>
      <c r="F80" s="135"/>
      <c r="G80" s="143"/>
      <c r="H80" s="124"/>
      <c r="I80" s="137"/>
      <c r="J80" s="45"/>
    </row>
    <row r="81" spans="1:10" x14ac:dyDescent="0.4">
      <c r="A81" s="72" t="str">
        <f>IF(  AND(ISNUMBER(B81),OR(ISNUMBER(C81),C81="PG")),IF(IF(Capa!$B$4="B",0,Capa!$B$4)&gt;=B81,1,0),"")</f>
        <v/>
      </c>
      <c r="B81" s="26">
        <f t="shared" si="1"/>
        <v>3</v>
      </c>
      <c r="C81" s="25" t="s">
        <v>17</v>
      </c>
      <c r="D81" s="50"/>
      <c r="E81" s="151"/>
      <c r="F81" s="135"/>
      <c r="G81" s="143"/>
      <c r="H81" s="124"/>
      <c r="I81" s="137"/>
      <c r="J81" s="45"/>
    </row>
    <row r="82" spans="1:10" ht="72.900000000000006" x14ac:dyDescent="0.4">
      <c r="A82" s="72">
        <f>IF(  AND(ISNUMBER(B82),OR(ISNUMBER(C82),C82="PG")),IF(IF(Capa!$B$4="B",0,Capa!$B$4)&gt;=B82,1,0),"")</f>
        <v>0</v>
      </c>
      <c r="B82" s="26">
        <f t="shared" si="1"/>
        <v>3</v>
      </c>
      <c r="C82" s="25">
        <v>413</v>
      </c>
      <c r="D82" s="50" t="s">
        <v>504</v>
      </c>
      <c r="E82" s="151"/>
      <c r="F82" s="135"/>
      <c r="G82" s="143"/>
      <c r="H82" s="124"/>
      <c r="I82" s="137"/>
      <c r="J82" s="45"/>
    </row>
    <row r="83" spans="1:10" ht="29.15" x14ac:dyDescent="0.4">
      <c r="A83" s="72">
        <f>IF(  AND(ISNUMBER(B83),OR(ISNUMBER(C83),C83="PG")),IF(IF(Capa!$B$4="B",0,Capa!$B$4)&gt;=B83,1,0),"")</f>
        <v>0</v>
      </c>
      <c r="B83" s="26">
        <f t="shared" si="1"/>
        <v>3</v>
      </c>
      <c r="C83" s="25">
        <v>414</v>
      </c>
      <c r="D83" s="50" t="s">
        <v>505</v>
      </c>
      <c r="E83" s="151"/>
      <c r="F83" s="135"/>
      <c r="G83" s="143"/>
      <c r="H83" s="124"/>
      <c r="I83" s="137"/>
      <c r="J83" s="45"/>
    </row>
    <row r="84" spans="1:10" x14ac:dyDescent="0.4">
      <c r="A84" s="72" t="str">
        <f>IF(  AND(ISNUMBER(B84),OR(ISNUMBER(C84),C84="PG")),IF(IF(Capa!$B$4="B",0,Capa!$B$4)&gt;=B84,1,0),"")</f>
        <v/>
      </c>
      <c r="B84" s="26" t="str">
        <f t="shared" si="1"/>
        <v/>
      </c>
      <c r="C84" s="25"/>
      <c r="D84" s="11"/>
      <c r="E84" s="122"/>
      <c r="F84" s="22"/>
      <c r="G84" s="145"/>
      <c r="H84" s="122"/>
      <c r="I84" s="137"/>
      <c r="J84" s="33"/>
    </row>
    <row r="85" spans="1:10" ht="14.6" x14ac:dyDescent="0.4">
      <c r="A85" s="72" t="str">
        <f>IF(  AND(ISNUMBER(B85),OR(ISNUMBER(C85),C85="PG")),IF(IF(Capa!$B$4="B",0,Capa!$B$4)&gt;=B85,1,0),"")</f>
        <v/>
      </c>
      <c r="B85" s="63" t="str">
        <f t="shared" si="1"/>
        <v/>
      </c>
      <c r="C85" s="75"/>
      <c r="D85" s="78" t="s">
        <v>506</v>
      </c>
      <c r="E85" s="160">
        <f>IF(COUNTIFS($A86:$A144,"&gt;0",$C86:$C144,"&lt;&gt;PG")&gt;0,(COUNTIFS($A86:$A144,"&gt;0",$C86:$C144,"&lt;&gt;PG",E86:E144,"=S")+COUNTIFS($A86:$A144,"&gt;0",$C86:$C144,"&lt;&gt;PG",E86:E144,"=N",F86:F144,"*"))/COUNTIFS($A86:$A144,"&gt;0",$C86:$C144,"&lt;&gt;PG"),0)</f>
        <v>0</v>
      </c>
      <c r="F85" s="65"/>
      <c r="G85" s="144"/>
      <c r="H85" s="160">
        <f>IF(COUNTIFS($A86:$A144,"&gt;0",$C86:$C144,"&lt;&gt;PG")&gt;0,(COUNTIFS($A86:$A144,"&gt;0",$C86:$C144,"&lt;&gt;PG",E86:E144,"=S")+COUNTIFS($A86:$A144,"&gt;0",$C86:$C144,"&lt;&gt;PG",E86:E144,"=N",F86:F144,"*",H86:H144,"=S"))/COUNTIFS($A86:$A144,"&gt;0",$C86:$C144,"&lt;&gt;PG"),0)</f>
        <v>0</v>
      </c>
      <c r="I85" s="144"/>
      <c r="J85" s="79"/>
    </row>
    <row r="86" spans="1:10" x14ac:dyDescent="0.4">
      <c r="A86" s="72" t="str">
        <f>IF(  AND(ISNUMBER(B86),OR(ISNUMBER(C86),C86="PG")),IF(IF(Capa!$B$4="B",0,Capa!$B$4)&gt;=B86,1,0),"")</f>
        <v/>
      </c>
      <c r="B86" s="26" t="str">
        <f t="shared" si="1"/>
        <v/>
      </c>
      <c r="C86" s="25"/>
      <c r="D86" s="11"/>
      <c r="E86" s="122"/>
      <c r="F86" s="22"/>
      <c r="G86" s="145"/>
      <c r="H86" s="122"/>
      <c r="I86" s="137"/>
      <c r="J86" s="33"/>
    </row>
    <row r="87" spans="1:10" x14ac:dyDescent="0.4">
      <c r="A87" s="72" t="str">
        <f>IF(  AND(ISNUMBER(B87),OR(ISNUMBER(C87),C87="PG")),IF(IF(Capa!$B$4="B",0,Capa!$B$4)&gt;=B87,1,0),"")</f>
        <v/>
      </c>
      <c r="B87" s="63" t="str">
        <f t="shared" si="1"/>
        <v/>
      </c>
      <c r="C87" s="75"/>
      <c r="D87" s="78" t="s">
        <v>507</v>
      </c>
      <c r="E87" s="110"/>
      <c r="F87" s="65"/>
      <c r="G87" s="144"/>
      <c r="H87" s="110"/>
      <c r="I87" s="144"/>
      <c r="J87" s="79"/>
    </row>
    <row r="88" spans="1:10" x14ac:dyDescent="0.4">
      <c r="A88" s="72" t="str">
        <f>IF(  AND(ISNUMBER(B88),OR(ISNUMBER(C88),C88="PG")),IF(IF(Capa!$B$4="B",0,Capa!$B$4)&gt;=B88,1,0),"")</f>
        <v/>
      </c>
      <c r="B88" s="26">
        <f t="shared" si="1"/>
        <v>0</v>
      </c>
      <c r="C88" s="25" t="s">
        <v>4</v>
      </c>
      <c r="D88" s="11"/>
      <c r="E88" s="122"/>
      <c r="F88" s="22"/>
      <c r="G88" s="145"/>
      <c r="H88" s="122"/>
      <c r="I88" s="137"/>
      <c r="J88" s="33"/>
    </row>
    <row r="89" spans="1:10" ht="103.3" x14ac:dyDescent="0.4">
      <c r="A89" s="72">
        <f>IF(  AND(ISNUMBER(B89),OR(ISNUMBER(C89),C89="PG")),IF(IF(Capa!$B$4="B",0,Capa!$B$4)&gt;=B89,1,0),"")</f>
        <v>1</v>
      </c>
      <c r="B89" s="26">
        <f t="shared" si="1"/>
        <v>0</v>
      </c>
      <c r="C89" s="25" t="s">
        <v>791</v>
      </c>
      <c r="D89" s="58" t="s">
        <v>508</v>
      </c>
      <c r="E89" s="151"/>
      <c r="F89" s="135"/>
      <c r="G89" s="143"/>
      <c r="H89" s="124"/>
      <c r="I89" s="137"/>
      <c r="J89" s="45"/>
    </row>
    <row r="90" spans="1:10" ht="43.75" x14ac:dyDescent="0.4">
      <c r="A90" s="72">
        <f>IF(  AND(ISNUMBER(B90),OR(ISNUMBER(C90),C90="PG")),IF(IF(Capa!$B$4="B",0,Capa!$B$4)&gt;=B90,1,0),"")</f>
        <v>1</v>
      </c>
      <c r="B90" s="26">
        <f t="shared" si="1"/>
        <v>0</v>
      </c>
      <c r="C90" s="25">
        <v>415</v>
      </c>
      <c r="D90" s="50" t="s">
        <v>509</v>
      </c>
      <c r="E90" s="151"/>
      <c r="F90" s="135"/>
      <c r="G90" s="143"/>
      <c r="H90" s="124"/>
      <c r="I90" s="137"/>
      <c r="J90" s="45"/>
    </row>
    <row r="91" spans="1:10" x14ac:dyDescent="0.4">
      <c r="A91" s="72" t="str">
        <f>IF(  AND(ISNUMBER(B91),OR(ISNUMBER(C91),C91="PG")),IF(IF(Capa!$B$4="B",0,Capa!$B$4)&gt;=B91,1,0),"")</f>
        <v/>
      </c>
      <c r="B91" s="26">
        <f t="shared" si="1"/>
        <v>1</v>
      </c>
      <c r="C91" s="25" t="s">
        <v>9</v>
      </c>
      <c r="D91" s="50"/>
      <c r="E91" s="151"/>
      <c r="F91" s="135"/>
      <c r="G91" s="143"/>
      <c r="H91" s="124"/>
      <c r="I91" s="137"/>
      <c r="J91" s="45"/>
    </row>
    <row r="92" spans="1:10" ht="43.75" x14ac:dyDescent="0.4">
      <c r="A92" s="72">
        <f>IF(  AND(ISNUMBER(B92),OR(ISNUMBER(C92),C92="PG")),IF(IF(Capa!$B$4="B",0,Capa!$B$4)&gt;=B92,1,0),"")</f>
        <v>0</v>
      </c>
      <c r="B92" s="26">
        <f t="shared" si="1"/>
        <v>1</v>
      </c>
      <c r="C92" s="25">
        <v>416</v>
      </c>
      <c r="D92" s="50" t="s">
        <v>510</v>
      </c>
      <c r="E92" s="151"/>
      <c r="F92" s="135"/>
      <c r="G92" s="143"/>
      <c r="H92" s="124"/>
      <c r="I92" s="137"/>
      <c r="J92" s="45"/>
    </row>
    <row r="93" spans="1:10" x14ac:dyDescent="0.4">
      <c r="A93" s="72" t="str">
        <f>IF(  AND(ISNUMBER(B93),OR(ISNUMBER(C93),C93="PG")),IF(IF(Capa!$B$4="B",0,Capa!$B$4)&gt;=B93,1,0),"")</f>
        <v/>
      </c>
      <c r="B93" s="26">
        <f t="shared" si="1"/>
        <v>2</v>
      </c>
      <c r="C93" s="25" t="s">
        <v>12</v>
      </c>
      <c r="D93" s="50"/>
      <c r="E93" s="151"/>
      <c r="F93" s="135"/>
      <c r="G93" s="143"/>
      <c r="H93" s="124"/>
      <c r="I93" s="137"/>
      <c r="J93" s="45"/>
    </row>
    <row r="94" spans="1:10" ht="58.3" x14ac:dyDescent="0.4">
      <c r="A94" s="72">
        <f>IF(  AND(ISNUMBER(B94),OR(ISNUMBER(C94),C94="PG")),IF(IF(Capa!$B$4="B",0,Capa!$B$4)&gt;=B94,1,0),"")</f>
        <v>0</v>
      </c>
      <c r="B94" s="26">
        <f t="shared" si="1"/>
        <v>2</v>
      </c>
      <c r="C94" s="25">
        <v>417</v>
      </c>
      <c r="D94" s="50" t="s">
        <v>511</v>
      </c>
      <c r="E94" s="151"/>
      <c r="F94" s="135"/>
      <c r="G94" s="143"/>
      <c r="H94" s="124"/>
      <c r="I94" s="137"/>
      <c r="J94" s="45"/>
    </row>
    <row r="95" spans="1:10" ht="43.75" x14ac:dyDescent="0.4">
      <c r="A95" s="72">
        <f>IF(  AND(ISNUMBER(B95),OR(ISNUMBER(C95),C95="PG")),IF(IF(Capa!$B$4="B",0,Capa!$B$4)&gt;=B95,1,0),"")</f>
        <v>0</v>
      </c>
      <c r="B95" s="26">
        <f t="shared" si="1"/>
        <v>2</v>
      </c>
      <c r="C95" s="25">
        <v>418</v>
      </c>
      <c r="D95" s="50" t="s">
        <v>512</v>
      </c>
      <c r="E95" s="151"/>
      <c r="F95" s="135"/>
      <c r="G95" s="143"/>
      <c r="H95" s="124"/>
      <c r="I95" s="137"/>
      <c r="J95" s="45"/>
    </row>
    <row r="96" spans="1:10" ht="29.15" x14ac:dyDescent="0.4">
      <c r="A96" s="72">
        <f>IF(  AND(ISNUMBER(B96),OR(ISNUMBER(C96),C96="PG")),IF(IF(Capa!$B$4="B",0,Capa!$B$4)&gt;=B96,1,0),"")</f>
        <v>0</v>
      </c>
      <c r="B96" s="26">
        <f t="shared" si="1"/>
        <v>2</v>
      </c>
      <c r="C96" s="25">
        <v>419</v>
      </c>
      <c r="D96" s="50" t="s">
        <v>513</v>
      </c>
      <c r="E96" s="151"/>
      <c r="F96" s="135"/>
      <c r="G96" s="143"/>
      <c r="H96" s="124"/>
      <c r="I96" s="137"/>
      <c r="J96" s="45"/>
    </row>
    <row r="97" spans="1:10" x14ac:dyDescent="0.4">
      <c r="A97" s="72" t="str">
        <f>IF(  AND(ISNUMBER(B97),OR(ISNUMBER(C97),C97="PG")),IF(IF(Capa!$B$4="B",0,Capa!$B$4)&gt;=B97,1,0),"")</f>
        <v/>
      </c>
      <c r="B97" s="26">
        <f t="shared" si="1"/>
        <v>3</v>
      </c>
      <c r="C97" s="25" t="s">
        <v>17</v>
      </c>
      <c r="D97" s="50"/>
      <c r="E97" s="151"/>
      <c r="F97" s="135"/>
      <c r="G97" s="143"/>
      <c r="H97" s="124"/>
      <c r="I97" s="137"/>
      <c r="J97" s="45"/>
    </row>
    <row r="98" spans="1:10" ht="58.3" x14ac:dyDescent="0.4">
      <c r="A98" s="72">
        <f>IF(  AND(ISNUMBER(B98),OR(ISNUMBER(C98),C98="PG")),IF(IF(Capa!$B$4="B",0,Capa!$B$4)&gt;=B98,1,0),"")</f>
        <v>0</v>
      </c>
      <c r="B98" s="26">
        <f t="shared" si="1"/>
        <v>3</v>
      </c>
      <c r="C98" s="25">
        <v>420</v>
      </c>
      <c r="D98" s="50" t="s">
        <v>514</v>
      </c>
      <c r="E98" s="151"/>
      <c r="F98" s="135"/>
      <c r="G98" s="143"/>
      <c r="H98" s="124"/>
      <c r="I98" s="137"/>
      <c r="J98" s="45"/>
    </row>
    <row r="99" spans="1:10" ht="29.15" x14ac:dyDescent="0.4">
      <c r="A99" s="72">
        <f>IF(  AND(ISNUMBER(B99),OR(ISNUMBER(C99),C99="PG")),IF(IF(Capa!$B$4="B",0,Capa!$B$4)&gt;=B99,1,0),"")</f>
        <v>0</v>
      </c>
      <c r="B99" s="26">
        <f t="shared" si="1"/>
        <v>3</v>
      </c>
      <c r="C99" s="25">
        <v>421</v>
      </c>
      <c r="D99" s="50" t="s">
        <v>515</v>
      </c>
      <c r="E99" s="151"/>
      <c r="F99" s="135"/>
      <c r="G99" s="143"/>
      <c r="H99" s="124"/>
      <c r="I99" s="137"/>
      <c r="J99" s="45"/>
    </row>
    <row r="100" spans="1:10" x14ac:dyDescent="0.4">
      <c r="A100" s="72" t="str">
        <f>IF(  AND(ISNUMBER(B100),OR(ISNUMBER(C100),C100="PG")),IF(IF(Capa!$B$4="B",0,Capa!$B$4)&gt;=B100,1,0),"")</f>
        <v/>
      </c>
      <c r="B100" s="26" t="str">
        <f t="shared" si="1"/>
        <v/>
      </c>
      <c r="C100" s="25"/>
      <c r="D100" s="11"/>
      <c r="E100" s="122"/>
      <c r="F100" s="22"/>
      <c r="G100" s="145"/>
      <c r="H100" s="122"/>
      <c r="I100" s="137"/>
      <c r="J100" s="33"/>
    </row>
    <row r="101" spans="1:10" x14ac:dyDescent="0.4">
      <c r="A101" s="72" t="str">
        <f>IF(  AND(ISNUMBER(B101),OR(ISNUMBER(C101),C101="PG")),IF(IF(Capa!$B$4="B",0,Capa!$B$4)&gt;=B101,1,0),"")</f>
        <v/>
      </c>
      <c r="B101" s="63" t="str">
        <f t="shared" si="1"/>
        <v/>
      </c>
      <c r="C101" s="75"/>
      <c r="D101" s="78" t="s">
        <v>516</v>
      </c>
      <c r="E101" s="110"/>
      <c r="F101" s="65"/>
      <c r="G101" s="144"/>
      <c r="H101" s="110"/>
      <c r="I101" s="144"/>
      <c r="J101" s="79"/>
    </row>
    <row r="102" spans="1:10" x14ac:dyDescent="0.4">
      <c r="A102" s="72" t="str">
        <f>IF(  AND(ISNUMBER(B102),OR(ISNUMBER(C102),C102="PG")),IF(IF(Capa!$B$4="B",0,Capa!$B$4)&gt;=B102,1,0),"")</f>
        <v/>
      </c>
      <c r="B102" s="26">
        <f t="shared" si="1"/>
        <v>0</v>
      </c>
      <c r="C102" s="25" t="s">
        <v>4</v>
      </c>
      <c r="D102" s="11"/>
      <c r="E102" s="122"/>
      <c r="F102" s="22"/>
      <c r="G102" s="145"/>
      <c r="H102" s="122"/>
      <c r="I102" s="137"/>
      <c r="J102" s="33"/>
    </row>
    <row r="103" spans="1:10" ht="77.599999999999994" x14ac:dyDescent="0.4">
      <c r="A103" s="72">
        <f>IF(  AND(ISNUMBER(B103),OR(ISNUMBER(C103),C103="PG")),IF(IF(Capa!$B$4="B",0,Capa!$B$4)&gt;=B103,1,0),"")</f>
        <v>1</v>
      </c>
      <c r="B103" s="26">
        <f t="shared" si="1"/>
        <v>0</v>
      </c>
      <c r="C103" s="25" t="s">
        <v>791</v>
      </c>
      <c r="D103" s="58" t="s">
        <v>517</v>
      </c>
      <c r="E103" s="151"/>
      <c r="F103" s="135"/>
      <c r="G103" s="143"/>
      <c r="H103" s="124"/>
      <c r="I103" s="137"/>
      <c r="J103" s="45"/>
    </row>
    <row r="104" spans="1:10" ht="29.15" x14ac:dyDescent="0.4">
      <c r="A104" s="72">
        <f>IF(  AND(ISNUMBER(B104),OR(ISNUMBER(C104),C104="PG")),IF(IF(Capa!$B$4="B",0,Capa!$B$4)&gt;=B104,1,0),"")</f>
        <v>1</v>
      </c>
      <c r="B104" s="26">
        <f t="shared" si="1"/>
        <v>0</v>
      </c>
      <c r="C104" s="25">
        <v>422</v>
      </c>
      <c r="D104" s="50" t="s">
        <v>518</v>
      </c>
      <c r="E104" s="151"/>
      <c r="F104" s="135"/>
      <c r="G104" s="143"/>
      <c r="H104" s="124"/>
      <c r="I104" s="137"/>
      <c r="J104" s="45"/>
    </row>
    <row r="105" spans="1:10" ht="72.900000000000006" x14ac:dyDescent="0.4">
      <c r="A105" s="72">
        <f>IF(  AND(ISNUMBER(B105),OR(ISNUMBER(C105),C105="PG")),IF(IF(Capa!$B$4="B",0,Capa!$B$4)&gt;=B105,1,0),"")</f>
        <v>1</v>
      </c>
      <c r="B105" s="26">
        <f t="shared" si="1"/>
        <v>0</v>
      </c>
      <c r="C105" s="25">
        <v>423</v>
      </c>
      <c r="D105" s="50" t="s">
        <v>519</v>
      </c>
      <c r="E105" s="151"/>
      <c r="F105" s="135"/>
      <c r="G105" s="143"/>
      <c r="H105" s="124"/>
      <c r="I105" s="137"/>
      <c r="J105" s="45"/>
    </row>
    <row r="106" spans="1:10" ht="43.75" x14ac:dyDescent="0.4">
      <c r="A106" s="72">
        <f>IF(  AND(ISNUMBER(B106),OR(ISNUMBER(C106),C106="PG")),IF(IF(Capa!$B$4="B",0,Capa!$B$4)&gt;=B106,1,0),"")</f>
        <v>1</v>
      </c>
      <c r="B106" s="26">
        <f t="shared" si="1"/>
        <v>0</v>
      </c>
      <c r="C106" s="25">
        <v>424</v>
      </c>
      <c r="D106" s="50" t="s">
        <v>520</v>
      </c>
      <c r="E106" s="151"/>
      <c r="F106" s="135"/>
      <c r="G106" s="143"/>
      <c r="H106" s="124"/>
      <c r="I106" s="137"/>
      <c r="J106" s="45"/>
    </row>
    <row r="107" spans="1:10" x14ac:dyDescent="0.4">
      <c r="A107" s="72" t="str">
        <f>IF(  AND(ISNUMBER(B107),OR(ISNUMBER(C107),C107="PG")),IF(IF(Capa!$B$4="B",0,Capa!$B$4)&gt;=B107,1,0),"")</f>
        <v/>
      </c>
      <c r="B107" s="26">
        <f t="shared" si="1"/>
        <v>1</v>
      </c>
      <c r="C107" s="25" t="s">
        <v>9</v>
      </c>
      <c r="D107" s="50"/>
      <c r="E107" s="151"/>
      <c r="F107" s="135"/>
      <c r="G107" s="143"/>
      <c r="H107" s="124"/>
      <c r="I107" s="137"/>
      <c r="J107" s="45"/>
    </row>
    <row r="108" spans="1:10" ht="43.75" x14ac:dyDescent="0.4">
      <c r="A108" s="72">
        <f>IF(  AND(ISNUMBER(B108),OR(ISNUMBER(C108),C108="PG")),IF(IF(Capa!$B$4="B",0,Capa!$B$4)&gt;=B108,1,0),"")</f>
        <v>0</v>
      </c>
      <c r="B108" s="26">
        <f t="shared" si="1"/>
        <v>1</v>
      </c>
      <c r="C108" s="25">
        <v>425</v>
      </c>
      <c r="D108" s="50" t="s">
        <v>521</v>
      </c>
      <c r="E108" s="151"/>
      <c r="F108" s="135"/>
      <c r="G108" s="143"/>
      <c r="H108" s="124"/>
      <c r="I108" s="137"/>
      <c r="J108" s="45"/>
    </row>
    <row r="109" spans="1:10" x14ac:dyDescent="0.4">
      <c r="A109" s="72" t="str">
        <f>IF(  AND(ISNUMBER(B109),OR(ISNUMBER(C109),C109="PG")),IF(IF(Capa!$B$4="B",0,Capa!$B$4)&gt;=B109,1,0),"")</f>
        <v/>
      </c>
      <c r="B109" s="26">
        <f t="shared" si="1"/>
        <v>2</v>
      </c>
      <c r="C109" s="25" t="s">
        <v>12</v>
      </c>
      <c r="D109" s="50"/>
      <c r="E109" s="151"/>
      <c r="F109" s="135"/>
      <c r="G109" s="143"/>
      <c r="H109" s="124"/>
      <c r="I109" s="137"/>
      <c r="J109" s="45"/>
    </row>
    <row r="110" spans="1:10" ht="58.3" x14ac:dyDescent="0.4">
      <c r="A110" s="72">
        <f>IF(  AND(ISNUMBER(B110),OR(ISNUMBER(C110),C110="PG")),IF(IF(Capa!$B$4="B",0,Capa!$B$4)&gt;=B110,1,0),"")</f>
        <v>0</v>
      </c>
      <c r="B110" s="26">
        <f t="shared" si="1"/>
        <v>2</v>
      </c>
      <c r="C110" s="25">
        <v>426</v>
      </c>
      <c r="D110" s="50" t="s">
        <v>522</v>
      </c>
      <c r="E110" s="151"/>
      <c r="F110" s="135"/>
      <c r="G110" s="143"/>
      <c r="H110" s="124"/>
      <c r="I110" s="137"/>
      <c r="J110" s="45"/>
    </row>
    <row r="111" spans="1:10" ht="29.15" x14ac:dyDescent="0.4">
      <c r="A111" s="72">
        <f>IF(  AND(ISNUMBER(B111),OR(ISNUMBER(C111),C111="PG")),IF(IF(Capa!$B$4="B",0,Capa!$B$4)&gt;=B111,1,0),"")</f>
        <v>0</v>
      </c>
      <c r="B111" s="26">
        <f t="shared" si="1"/>
        <v>2</v>
      </c>
      <c r="C111" s="25">
        <v>427</v>
      </c>
      <c r="D111" s="50" t="s">
        <v>523</v>
      </c>
      <c r="E111" s="151"/>
      <c r="F111" s="135"/>
      <c r="G111" s="143"/>
      <c r="H111" s="124"/>
      <c r="I111" s="137"/>
      <c r="J111" s="45"/>
    </row>
    <row r="112" spans="1:10" ht="43.75" x14ac:dyDescent="0.4">
      <c r="A112" s="72">
        <f>IF(  AND(ISNUMBER(B112),OR(ISNUMBER(C112),C112="PG")),IF(IF(Capa!$B$4="B",0,Capa!$B$4)&gt;=B112,1,0),"")</f>
        <v>0</v>
      </c>
      <c r="B112" s="26">
        <f t="shared" si="1"/>
        <v>2</v>
      </c>
      <c r="C112" s="25">
        <v>428</v>
      </c>
      <c r="D112" s="50" t="s">
        <v>524</v>
      </c>
      <c r="E112" s="151"/>
      <c r="F112" s="135"/>
      <c r="G112" s="143"/>
      <c r="H112" s="124"/>
      <c r="I112" s="137"/>
      <c r="J112" s="45"/>
    </row>
    <row r="113" spans="1:10" ht="43.75" x14ac:dyDescent="0.4">
      <c r="A113" s="72">
        <f>IF(  AND(ISNUMBER(B113),OR(ISNUMBER(C113),C113="PG")),IF(IF(Capa!$B$4="B",0,Capa!$B$4)&gt;=B113,1,0),"")</f>
        <v>0</v>
      </c>
      <c r="B113" s="26">
        <f t="shared" si="1"/>
        <v>2</v>
      </c>
      <c r="C113" s="25">
        <v>429</v>
      </c>
      <c r="D113" s="50" t="s">
        <v>525</v>
      </c>
      <c r="E113" s="151"/>
      <c r="F113" s="135"/>
      <c r="G113" s="143"/>
      <c r="H113" s="124"/>
      <c r="I113" s="137"/>
      <c r="J113" s="45"/>
    </row>
    <row r="114" spans="1:10" ht="29.15" x14ac:dyDescent="0.4">
      <c r="A114" s="72">
        <f>IF(  AND(ISNUMBER(B114),OR(ISNUMBER(C114),C114="PG")),IF(IF(Capa!$B$4="B",0,Capa!$B$4)&gt;=B114,1,0),"")</f>
        <v>0</v>
      </c>
      <c r="B114" s="26">
        <f t="shared" si="1"/>
        <v>2</v>
      </c>
      <c r="C114" s="25">
        <v>430</v>
      </c>
      <c r="D114" s="50" t="s">
        <v>526</v>
      </c>
      <c r="E114" s="151"/>
      <c r="F114" s="135"/>
      <c r="G114" s="143"/>
      <c r="H114" s="124"/>
      <c r="I114" s="137"/>
      <c r="J114" s="45"/>
    </row>
    <row r="115" spans="1:10" x14ac:dyDescent="0.4">
      <c r="A115" s="72" t="str">
        <f>IF(  AND(ISNUMBER(B115),OR(ISNUMBER(C115),C115="PG")),IF(IF(Capa!$B$4="B",0,Capa!$B$4)&gt;=B115,1,0),"")</f>
        <v/>
      </c>
      <c r="B115" s="26">
        <f t="shared" si="1"/>
        <v>3</v>
      </c>
      <c r="C115" s="25" t="s">
        <v>17</v>
      </c>
      <c r="D115" s="50"/>
      <c r="E115" s="151"/>
      <c r="F115" s="135"/>
      <c r="G115" s="143"/>
      <c r="H115" s="124"/>
      <c r="I115" s="137"/>
      <c r="J115" s="45"/>
    </row>
    <row r="116" spans="1:10" ht="58.3" x14ac:dyDescent="0.4">
      <c r="A116" s="72">
        <f>IF(  AND(ISNUMBER(B116),OR(ISNUMBER(C116),C116="PG")),IF(IF(Capa!$B$4="B",0,Capa!$B$4)&gt;=B116,1,0),"")</f>
        <v>0</v>
      </c>
      <c r="B116" s="26">
        <f t="shared" si="1"/>
        <v>3</v>
      </c>
      <c r="C116" s="25">
        <v>431</v>
      </c>
      <c r="D116" s="50" t="s">
        <v>527</v>
      </c>
      <c r="E116" s="151"/>
      <c r="F116" s="135"/>
      <c r="G116" s="143"/>
      <c r="H116" s="124"/>
      <c r="I116" s="137"/>
      <c r="J116" s="45"/>
    </row>
    <row r="117" spans="1:10" ht="58.3" x14ac:dyDescent="0.4">
      <c r="A117" s="72">
        <f>IF(  AND(ISNUMBER(B117),OR(ISNUMBER(C117),C117="PG")),IF(IF(Capa!$B$4="B",0,Capa!$B$4)&gt;=B117,1,0),"")</f>
        <v>0</v>
      </c>
      <c r="B117" s="26">
        <f t="shared" ref="B117:B180" si="2">IF(ISBLANK(C117),"",IF(ISERR(SEARCH(C117&amp;"\","&lt;B&gt;\&lt;1&gt;\&lt;2&gt;\&lt;3&gt;\")),IF(AND(NOT(ISBLANK(B116)),B116&lt;=3),B116,""),
IF(SEARCH(C117&amp;"\","&lt;B&gt;\&lt;1&gt;\&lt;2&gt;\&lt;3&gt;\")=1,0,IF(SEARCH(C117&amp;"\","&lt;B&gt;\&lt;1&gt;\&lt;2&gt;\&lt;3&gt;\")=5,1,IF(SEARCH(C117&amp;"\","&lt;B&gt;\&lt;1&gt;\&lt;2&gt;\&lt;3&gt;\")=9,2,IF(SEARCH(C117&amp;"\","&lt;B&gt;\&lt;1&gt;\&lt;2&gt;\&lt;3&gt;\")=13,3,""))))))</f>
        <v>3</v>
      </c>
      <c r="C117" s="25">
        <v>432</v>
      </c>
      <c r="D117" s="50" t="s">
        <v>528</v>
      </c>
      <c r="E117" s="151"/>
      <c r="F117" s="135"/>
      <c r="G117" s="143"/>
      <c r="H117" s="124"/>
      <c r="I117" s="137"/>
      <c r="J117" s="45"/>
    </row>
    <row r="118" spans="1:10" ht="29.15" x14ac:dyDescent="0.4">
      <c r="A118" s="72">
        <f>IF(  AND(ISNUMBER(B118),OR(ISNUMBER(C118),C118="PG")),IF(IF(Capa!$B$4="B",0,Capa!$B$4)&gt;=B118,1,0),"")</f>
        <v>0</v>
      </c>
      <c r="B118" s="26">
        <f t="shared" si="2"/>
        <v>3</v>
      </c>
      <c r="C118" s="25">
        <v>433</v>
      </c>
      <c r="D118" s="50" t="s">
        <v>529</v>
      </c>
      <c r="E118" s="151"/>
      <c r="F118" s="135"/>
      <c r="G118" s="143"/>
      <c r="H118" s="124"/>
      <c r="I118" s="137"/>
      <c r="J118" s="45"/>
    </row>
    <row r="119" spans="1:10" x14ac:dyDescent="0.4">
      <c r="A119" s="72" t="str">
        <f>IF(  AND(ISNUMBER(B119),OR(ISNUMBER(C119),C119="PG")),IF(IF(Capa!$B$4="B",0,Capa!$B$4)&gt;=B119,1,0),"")</f>
        <v/>
      </c>
      <c r="B119" s="26" t="str">
        <f t="shared" si="2"/>
        <v/>
      </c>
      <c r="C119" s="25"/>
      <c r="D119" s="11"/>
      <c r="E119" s="122"/>
      <c r="F119" s="22"/>
      <c r="G119" s="145"/>
      <c r="H119" s="122"/>
      <c r="I119" s="137"/>
      <c r="J119" s="33"/>
    </row>
    <row r="120" spans="1:10" x14ac:dyDescent="0.4">
      <c r="A120" s="72" t="str">
        <f>IF(  AND(ISNUMBER(B120),OR(ISNUMBER(C120),C120="PG")),IF(IF(Capa!$B$4="B",0,Capa!$B$4)&gt;=B120,1,0),"")</f>
        <v/>
      </c>
      <c r="B120" s="63" t="str">
        <f t="shared" si="2"/>
        <v/>
      </c>
      <c r="C120" s="75"/>
      <c r="D120" s="78" t="s">
        <v>530</v>
      </c>
      <c r="E120" s="110"/>
      <c r="F120" s="65"/>
      <c r="G120" s="144"/>
      <c r="H120" s="110"/>
      <c r="I120" s="144"/>
      <c r="J120" s="79"/>
    </row>
    <row r="121" spans="1:10" x14ac:dyDescent="0.4">
      <c r="A121" s="72" t="str">
        <f>IF(  AND(ISNUMBER(B121),OR(ISNUMBER(C121),C121="PG")),IF(IF(Capa!$B$4="B",0,Capa!$B$4)&gt;=B121,1,0),"")</f>
        <v/>
      </c>
      <c r="B121" s="26">
        <f t="shared" si="2"/>
        <v>0</v>
      </c>
      <c r="C121" s="25" t="s">
        <v>4</v>
      </c>
      <c r="D121" s="11"/>
      <c r="E121" s="122"/>
      <c r="F121" s="22"/>
      <c r="G121" s="145"/>
      <c r="H121" s="122"/>
      <c r="I121" s="137"/>
      <c r="J121" s="33"/>
    </row>
    <row r="122" spans="1:10" ht="64.75" x14ac:dyDescent="0.4">
      <c r="A122" s="72">
        <f>IF(  AND(ISNUMBER(B122),OR(ISNUMBER(C122),C122="PG")),IF(IF(Capa!$B$4="B",0,Capa!$B$4)&gt;=B122,1,0),"")</f>
        <v>1</v>
      </c>
      <c r="B122" s="26">
        <f t="shared" si="2"/>
        <v>0</v>
      </c>
      <c r="C122" s="25" t="s">
        <v>791</v>
      </c>
      <c r="D122" s="58" t="s">
        <v>531</v>
      </c>
      <c r="E122" s="151"/>
      <c r="F122" s="135"/>
      <c r="G122" s="143"/>
      <c r="H122" s="124"/>
      <c r="I122" s="137"/>
      <c r="J122" s="45"/>
    </row>
    <row r="123" spans="1:10" ht="72.900000000000006" x14ac:dyDescent="0.4">
      <c r="A123" s="72">
        <f>IF(  AND(ISNUMBER(B123),OR(ISNUMBER(C123),C123="PG")),IF(IF(Capa!$B$4="B",0,Capa!$B$4)&gt;=B123,1,0),"")</f>
        <v>1</v>
      </c>
      <c r="B123" s="26">
        <f t="shared" si="2"/>
        <v>0</v>
      </c>
      <c r="C123" s="25">
        <v>434</v>
      </c>
      <c r="D123" s="50" t="s">
        <v>532</v>
      </c>
      <c r="E123" s="151"/>
      <c r="F123" s="135"/>
      <c r="G123" s="143"/>
      <c r="H123" s="124"/>
      <c r="I123" s="137"/>
      <c r="J123" s="45"/>
    </row>
    <row r="124" spans="1:10" ht="43.75" x14ac:dyDescent="0.4">
      <c r="A124" s="72">
        <f>IF(  AND(ISNUMBER(B124),OR(ISNUMBER(C124),C124="PG")),IF(IF(Capa!$B$4="B",0,Capa!$B$4)&gt;=B124,1,0),"")</f>
        <v>1</v>
      </c>
      <c r="B124" s="26">
        <f t="shared" si="2"/>
        <v>0</v>
      </c>
      <c r="C124" s="25">
        <v>435</v>
      </c>
      <c r="D124" s="50" t="s">
        <v>533</v>
      </c>
      <c r="E124" s="151"/>
      <c r="F124" s="135"/>
      <c r="G124" s="143"/>
      <c r="H124" s="124"/>
      <c r="I124" s="137"/>
      <c r="J124" s="45"/>
    </row>
    <row r="125" spans="1:10" x14ac:dyDescent="0.4">
      <c r="A125" s="72" t="str">
        <f>IF(  AND(ISNUMBER(B125),OR(ISNUMBER(C125),C125="PG")),IF(IF(Capa!$B$4="B",0,Capa!$B$4)&gt;=B125,1,0),"")</f>
        <v/>
      </c>
      <c r="B125" s="26">
        <f t="shared" si="2"/>
        <v>1</v>
      </c>
      <c r="C125" s="25" t="s">
        <v>9</v>
      </c>
      <c r="D125" s="50"/>
      <c r="E125" s="151"/>
      <c r="F125" s="135"/>
      <c r="G125" s="143"/>
      <c r="H125" s="124"/>
      <c r="I125" s="137"/>
      <c r="J125" s="45"/>
    </row>
    <row r="126" spans="1:10" ht="58.3" x14ac:dyDescent="0.4">
      <c r="A126" s="72">
        <f>IF(  AND(ISNUMBER(B126),OR(ISNUMBER(C126),C126="PG")),IF(IF(Capa!$B$4="B",0,Capa!$B$4)&gt;=B126,1,0),"")</f>
        <v>0</v>
      </c>
      <c r="B126" s="26">
        <f t="shared" si="2"/>
        <v>1</v>
      </c>
      <c r="C126" s="25">
        <v>436</v>
      </c>
      <c r="D126" s="50" t="s">
        <v>534</v>
      </c>
      <c r="E126" s="151"/>
      <c r="F126" s="135"/>
      <c r="G126" s="143"/>
      <c r="H126" s="124"/>
      <c r="I126" s="137"/>
      <c r="J126" s="45"/>
    </row>
    <row r="127" spans="1:10" x14ac:dyDescent="0.4">
      <c r="A127" s="72" t="str">
        <f>IF(  AND(ISNUMBER(B127),OR(ISNUMBER(C127),C127="PG")),IF(IF(Capa!$B$4="B",0,Capa!$B$4)&gt;=B127,1,0),"")</f>
        <v/>
      </c>
      <c r="B127" s="26">
        <f t="shared" si="2"/>
        <v>2</v>
      </c>
      <c r="C127" s="25" t="s">
        <v>12</v>
      </c>
      <c r="D127" s="50"/>
      <c r="E127" s="151"/>
      <c r="F127" s="135"/>
      <c r="G127" s="143"/>
      <c r="H127" s="124"/>
      <c r="I127" s="137"/>
      <c r="J127" s="45"/>
    </row>
    <row r="128" spans="1:10" ht="43.75" x14ac:dyDescent="0.4">
      <c r="A128" s="72">
        <f>IF(  AND(ISNUMBER(B128),OR(ISNUMBER(C128),C128="PG")),IF(IF(Capa!$B$4="B",0,Capa!$B$4)&gt;=B128,1,0),"")</f>
        <v>0</v>
      </c>
      <c r="B128" s="26">
        <f t="shared" si="2"/>
        <v>2</v>
      </c>
      <c r="C128" s="25">
        <v>437</v>
      </c>
      <c r="D128" s="50" t="s">
        <v>535</v>
      </c>
      <c r="E128" s="151"/>
      <c r="F128" s="135"/>
      <c r="G128" s="143"/>
      <c r="H128" s="124"/>
      <c r="I128" s="137"/>
      <c r="J128" s="45"/>
    </row>
    <row r="129" spans="1:10" x14ac:dyDescent="0.4">
      <c r="A129" s="72" t="str">
        <f>IF(  AND(ISNUMBER(B129),OR(ISNUMBER(C129),C129="PG")),IF(IF(Capa!$B$4="B",0,Capa!$B$4)&gt;=B129,1,0),"")</f>
        <v/>
      </c>
      <c r="B129" s="26">
        <f t="shared" si="2"/>
        <v>3</v>
      </c>
      <c r="C129" s="25" t="s">
        <v>17</v>
      </c>
      <c r="D129" s="50"/>
      <c r="E129" s="151"/>
      <c r="F129" s="135"/>
      <c r="G129" s="143"/>
      <c r="H129" s="124"/>
      <c r="I129" s="137"/>
      <c r="J129" s="45"/>
    </row>
    <row r="130" spans="1:10" ht="58.3" x14ac:dyDescent="0.4">
      <c r="A130" s="72">
        <f>IF(  AND(ISNUMBER(B130),OR(ISNUMBER(C130),C130="PG")),IF(IF(Capa!$B$4="B",0,Capa!$B$4)&gt;=B130,1,0),"")</f>
        <v>0</v>
      </c>
      <c r="B130" s="26">
        <f t="shared" si="2"/>
        <v>3</v>
      </c>
      <c r="C130" s="25">
        <v>438</v>
      </c>
      <c r="D130" s="50" t="s">
        <v>536</v>
      </c>
      <c r="E130" s="151"/>
      <c r="F130" s="135"/>
      <c r="G130" s="143"/>
      <c r="H130" s="124"/>
      <c r="I130" s="137"/>
      <c r="J130" s="45"/>
    </row>
    <row r="131" spans="1:10" x14ac:dyDescent="0.4">
      <c r="A131" s="72" t="str">
        <f>IF(  AND(ISNUMBER(B131),OR(ISNUMBER(C131),C131="PG")),IF(IF(Capa!$B$4="B",0,Capa!$B$4)&gt;=B131,1,0),"")</f>
        <v/>
      </c>
      <c r="B131" s="26" t="str">
        <f t="shared" si="2"/>
        <v/>
      </c>
      <c r="C131" s="25"/>
      <c r="D131" s="11"/>
      <c r="E131" s="122"/>
      <c r="F131" s="22"/>
      <c r="G131" s="145"/>
      <c r="H131" s="122"/>
      <c r="I131" s="137"/>
      <c r="J131" s="33"/>
    </row>
    <row r="132" spans="1:10" x14ac:dyDescent="0.4">
      <c r="A132" s="72" t="str">
        <f>IF(  AND(ISNUMBER(B132),OR(ISNUMBER(C132),C132="PG")),IF(IF(Capa!$B$4="B",0,Capa!$B$4)&gt;=B132,1,0),"")</f>
        <v/>
      </c>
      <c r="B132" s="63" t="str">
        <f t="shared" si="2"/>
        <v/>
      </c>
      <c r="C132" s="75"/>
      <c r="D132" s="78" t="s">
        <v>537</v>
      </c>
      <c r="E132" s="110"/>
      <c r="F132" s="65"/>
      <c r="G132" s="144"/>
      <c r="H132" s="110"/>
      <c r="I132" s="144"/>
      <c r="J132" s="79"/>
    </row>
    <row r="133" spans="1:10" x14ac:dyDescent="0.4">
      <c r="A133" s="72" t="str">
        <f>IF(  AND(ISNUMBER(B133),OR(ISNUMBER(C133),C133="PG")),IF(IF(Capa!$B$4="B",0,Capa!$B$4)&gt;=B133,1,0),"")</f>
        <v/>
      </c>
      <c r="B133" s="26">
        <f t="shared" si="2"/>
        <v>1</v>
      </c>
      <c r="C133" s="25" t="s">
        <v>9</v>
      </c>
      <c r="D133" s="11"/>
      <c r="E133" s="122"/>
      <c r="F133" s="22"/>
      <c r="G133" s="145"/>
      <c r="H133" s="122"/>
      <c r="I133" s="137"/>
      <c r="J133" s="33"/>
    </row>
    <row r="134" spans="1:10" ht="64.75" x14ac:dyDescent="0.4">
      <c r="A134" s="72">
        <f>IF(  AND(ISNUMBER(B134),OR(ISNUMBER(C134),C134="PG")),IF(IF(Capa!$B$4="B",0,Capa!$B$4)&gt;=B134,1,0),"")</f>
        <v>0</v>
      </c>
      <c r="B134" s="26">
        <f t="shared" si="2"/>
        <v>1</v>
      </c>
      <c r="C134" s="25" t="s">
        <v>791</v>
      </c>
      <c r="D134" s="58" t="s">
        <v>538</v>
      </c>
      <c r="E134" s="151"/>
      <c r="F134" s="135"/>
      <c r="G134" s="143"/>
      <c r="H134" s="124"/>
      <c r="I134" s="137"/>
      <c r="J134" s="45"/>
    </row>
    <row r="135" spans="1:10" ht="43.75" x14ac:dyDescent="0.4">
      <c r="A135" s="72">
        <f>IF(  AND(ISNUMBER(B135),OR(ISNUMBER(C135),C135="PG")),IF(IF(Capa!$B$4="B",0,Capa!$B$4)&gt;=B135,1,0),"")</f>
        <v>0</v>
      </c>
      <c r="B135" s="26">
        <f t="shared" si="2"/>
        <v>1</v>
      </c>
      <c r="C135" s="25">
        <v>439</v>
      </c>
      <c r="D135" s="50" t="s">
        <v>539</v>
      </c>
      <c r="E135" s="151"/>
      <c r="F135" s="135"/>
      <c r="G135" s="143"/>
      <c r="H135" s="124"/>
      <c r="I135" s="137"/>
      <c r="J135" s="45"/>
    </row>
    <row r="136" spans="1:10" ht="58.3" x14ac:dyDescent="0.4">
      <c r="A136" s="72">
        <f>IF(  AND(ISNUMBER(B136),OR(ISNUMBER(C136),C136="PG")),IF(IF(Capa!$B$4="B",0,Capa!$B$4)&gt;=B136,1,0),"")</f>
        <v>0</v>
      </c>
      <c r="B136" s="26">
        <f t="shared" si="2"/>
        <v>1</v>
      </c>
      <c r="C136" s="25">
        <v>440</v>
      </c>
      <c r="D136" s="50" t="s">
        <v>540</v>
      </c>
      <c r="E136" s="151"/>
      <c r="F136" s="135"/>
      <c r="G136" s="143"/>
      <c r="H136" s="124"/>
      <c r="I136" s="137"/>
      <c r="J136" s="45"/>
    </row>
    <row r="137" spans="1:10" x14ac:dyDescent="0.4">
      <c r="A137" s="72" t="str">
        <f>IF(  AND(ISNUMBER(B137),OR(ISNUMBER(C137),C137="PG")),IF(IF(Capa!$B$4="B",0,Capa!$B$4)&gt;=B137,1,0),"")</f>
        <v/>
      </c>
      <c r="B137" s="26">
        <f t="shared" si="2"/>
        <v>2</v>
      </c>
      <c r="C137" s="25" t="s">
        <v>12</v>
      </c>
      <c r="D137" s="50"/>
      <c r="E137" s="151"/>
      <c r="F137" s="135"/>
      <c r="G137" s="143"/>
      <c r="H137" s="124"/>
      <c r="I137" s="137"/>
      <c r="J137" s="45"/>
    </row>
    <row r="138" spans="1:10" ht="43.75" x14ac:dyDescent="0.4">
      <c r="A138" s="72">
        <f>IF(  AND(ISNUMBER(B138),OR(ISNUMBER(C138),C138="PG")),IF(IF(Capa!$B$4="B",0,Capa!$B$4)&gt;=B138,1,0),"")</f>
        <v>0</v>
      </c>
      <c r="B138" s="26">
        <f t="shared" si="2"/>
        <v>2</v>
      </c>
      <c r="C138" s="25">
        <v>441</v>
      </c>
      <c r="D138" s="50" t="s">
        <v>541</v>
      </c>
      <c r="E138" s="151"/>
      <c r="F138" s="135"/>
      <c r="G138" s="143"/>
      <c r="H138" s="124"/>
      <c r="I138" s="137"/>
      <c r="J138" s="45"/>
    </row>
    <row r="139" spans="1:10" ht="43.75" x14ac:dyDescent="0.4">
      <c r="A139" s="72">
        <f>IF(  AND(ISNUMBER(B139),OR(ISNUMBER(C139),C139="PG")),IF(IF(Capa!$B$4="B",0,Capa!$B$4)&gt;=B139,1,0),"")</f>
        <v>0</v>
      </c>
      <c r="B139" s="26">
        <f t="shared" si="2"/>
        <v>2</v>
      </c>
      <c r="C139" s="25">
        <v>442</v>
      </c>
      <c r="D139" s="50" t="s">
        <v>542</v>
      </c>
      <c r="E139" s="151"/>
      <c r="F139" s="135"/>
      <c r="G139" s="143"/>
      <c r="H139" s="124"/>
      <c r="I139" s="137"/>
      <c r="J139" s="45"/>
    </row>
    <row r="140" spans="1:10" ht="43.75" x14ac:dyDescent="0.4">
      <c r="A140" s="72">
        <f>IF(  AND(ISNUMBER(B140),OR(ISNUMBER(C140),C140="PG")),IF(IF(Capa!$B$4="B",0,Capa!$B$4)&gt;=B140,1,0),"")</f>
        <v>0</v>
      </c>
      <c r="B140" s="26">
        <f t="shared" si="2"/>
        <v>2</v>
      </c>
      <c r="C140" s="25">
        <v>443</v>
      </c>
      <c r="D140" s="50" t="s">
        <v>543</v>
      </c>
      <c r="E140" s="151"/>
      <c r="F140" s="135"/>
      <c r="G140" s="143"/>
      <c r="H140" s="124"/>
      <c r="I140" s="137"/>
      <c r="J140" s="45"/>
    </row>
    <row r="141" spans="1:10" x14ac:dyDescent="0.4">
      <c r="A141" s="72" t="str">
        <f>IF(  AND(ISNUMBER(B141),OR(ISNUMBER(C141),C141="PG")),IF(IF(Capa!$B$4="B",0,Capa!$B$4)&gt;=B141,1,0),"")</f>
        <v/>
      </c>
      <c r="B141" s="26">
        <f t="shared" si="2"/>
        <v>3</v>
      </c>
      <c r="C141" s="25" t="s">
        <v>17</v>
      </c>
      <c r="D141" s="50"/>
      <c r="E141" s="151"/>
      <c r="F141" s="135"/>
      <c r="G141" s="143"/>
      <c r="H141" s="124"/>
      <c r="I141" s="137"/>
      <c r="J141" s="45"/>
    </row>
    <row r="142" spans="1:10" ht="43.75" x14ac:dyDescent="0.4">
      <c r="A142" s="72">
        <f>IF(  AND(ISNUMBER(B142),OR(ISNUMBER(C142),C142="PG")),IF(IF(Capa!$B$4="B",0,Capa!$B$4)&gt;=B142,1,0),"")</f>
        <v>0</v>
      </c>
      <c r="B142" s="26">
        <f t="shared" si="2"/>
        <v>3</v>
      </c>
      <c r="C142" s="25">
        <v>444</v>
      </c>
      <c r="D142" s="50" t="s">
        <v>544</v>
      </c>
      <c r="E142" s="151"/>
      <c r="F142" s="135"/>
      <c r="G142" s="143"/>
      <c r="H142" s="124"/>
      <c r="I142" s="137"/>
      <c r="J142" s="45"/>
    </row>
    <row r="143" spans="1:10" ht="43.75" x14ac:dyDescent="0.4">
      <c r="A143" s="72">
        <f>IF(  AND(ISNUMBER(B143),OR(ISNUMBER(C143),C143="PG")),IF(IF(Capa!$B$4="B",0,Capa!$B$4)&gt;=B143,1,0),"")</f>
        <v>0</v>
      </c>
      <c r="B143" s="26">
        <f t="shared" si="2"/>
        <v>3</v>
      </c>
      <c r="C143" s="25">
        <v>445</v>
      </c>
      <c r="D143" s="50" t="s">
        <v>545</v>
      </c>
      <c r="E143" s="151"/>
      <c r="F143" s="135"/>
      <c r="G143" s="143"/>
      <c r="H143" s="124"/>
      <c r="I143" s="137"/>
      <c r="J143" s="45"/>
    </row>
    <row r="144" spans="1:10" x14ac:dyDescent="0.4">
      <c r="A144" s="72" t="str">
        <f>IF(  AND(ISNUMBER(B144),OR(ISNUMBER(C144),C144="PG")),IF(IF(Capa!$B$4="B",0,Capa!$B$4)&gt;=B144,1,0),"")</f>
        <v/>
      </c>
      <c r="B144" s="26" t="str">
        <f t="shared" si="2"/>
        <v/>
      </c>
      <c r="C144" s="25"/>
      <c r="D144" s="11"/>
      <c r="E144" s="122"/>
      <c r="F144" s="22"/>
      <c r="G144" s="145"/>
      <c r="H144" s="122"/>
      <c r="I144" s="137"/>
      <c r="J144" s="33"/>
    </row>
    <row r="145" spans="1:10" ht="14.6" x14ac:dyDescent="0.4">
      <c r="A145" s="72" t="str">
        <f>IF(  AND(ISNUMBER(B145),OR(ISNUMBER(C145),C145="PG")),IF(IF(Capa!$B$4="B",0,Capa!$B$4)&gt;=B145,1,0),"")</f>
        <v/>
      </c>
      <c r="B145" s="63" t="str">
        <f t="shared" si="2"/>
        <v/>
      </c>
      <c r="C145" s="75"/>
      <c r="D145" s="78" t="s">
        <v>546</v>
      </c>
      <c r="E145" s="160">
        <f>IF(COUNTIFS($A146:$A199,"&gt;0",$C146:$C199,"&lt;&gt;PG")&gt;0,(COUNTIFS($A146:$A199,"&gt;0",$C146:$C199,"&lt;&gt;PG",E146:E199,"=S")+COUNTIFS($A146:$A199,"&gt;0",$C146:$C199,"&lt;&gt;PG",E146:E199,"=N",F146:F199,"*"))/COUNTIFS($A146:$A199,"&gt;0",$C146:$C199,"&lt;&gt;PG"),0)</f>
        <v>0</v>
      </c>
      <c r="F145" s="65"/>
      <c r="G145" s="144"/>
      <c r="H145" s="160">
        <f>IF(COUNTIFS($A146:$A199,"&gt;0",$C146:$C199,"&lt;&gt;PG")&gt;0,(COUNTIFS($A146:$A199,"&gt;0",$C146:$C199,"&lt;&gt;PG",E146:E199,"=S")+COUNTIFS($A146:$A199,"&gt;0",$C146:$C199,"&lt;&gt;PG",E146:E199,"=N",F146:F199,"*",H146:H199,"=S"))/COUNTIFS($A146:$A199,"&gt;0",$C146:$C199,"&lt;&gt;PG"),0)</f>
        <v>0</v>
      </c>
      <c r="I145" s="144"/>
      <c r="J145" s="79"/>
    </row>
    <row r="146" spans="1:10" x14ac:dyDescent="0.4">
      <c r="A146" s="72" t="str">
        <f>IF(  AND(ISNUMBER(B146),OR(ISNUMBER(C146),C146="PG")),IF(IF(Capa!$B$4="B",0,Capa!$B$4)&gt;=B146,1,0),"")</f>
        <v/>
      </c>
      <c r="B146" s="26" t="str">
        <f t="shared" si="2"/>
        <v/>
      </c>
      <c r="C146" s="25"/>
      <c r="D146" s="11"/>
      <c r="E146" s="122"/>
      <c r="F146" s="22"/>
      <c r="G146" s="145"/>
      <c r="H146" s="122"/>
      <c r="I146" s="137"/>
      <c r="J146" s="33"/>
    </row>
    <row r="147" spans="1:10" x14ac:dyDescent="0.4">
      <c r="A147" s="72" t="str">
        <f>IF(  AND(ISNUMBER(B147),OR(ISNUMBER(C147),C147="PG")),IF(IF(Capa!$B$4="B",0,Capa!$B$4)&gt;=B147,1,0),"")</f>
        <v/>
      </c>
      <c r="B147" s="63" t="str">
        <f t="shared" si="2"/>
        <v/>
      </c>
      <c r="C147" s="75"/>
      <c r="D147" s="78" t="s">
        <v>547</v>
      </c>
      <c r="E147" s="110"/>
      <c r="F147" s="65"/>
      <c r="G147" s="144"/>
      <c r="H147" s="110"/>
      <c r="I147" s="144"/>
      <c r="J147" s="79"/>
    </row>
    <row r="148" spans="1:10" x14ac:dyDescent="0.4">
      <c r="A148" s="72" t="str">
        <f>IF(  AND(ISNUMBER(B148),OR(ISNUMBER(C148),C148="PG")),IF(IF(Capa!$B$4="B",0,Capa!$B$4)&gt;=B148,1,0),"")</f>
        <v/>
      </c>
      <c r="B148" s="26">
        <f t="shared" si="2"/>
        <v>0</v>
      </c>
      <c r="C148" s="25" t="s">
        <v>4</v>
      </c>
      <c r="D148" s="11"/>
      <c r="E148" s="122"/>
      <c r="F148" s="22"/>
      <c r="G148" s="145"/>
      <c r="H148" s="122"/>
      <c r="I148" s="137"/>
      <c r="J148" s="33"/>
    </row>
    <row r="149" spans="1:10" ht="77.599999999999994" x14ac:dyDescent="0.4">
      <c r="A149" s="72">
        <f>IF(  AND(ISNUMBER(B149),OR(ISNUMBER(C149),C149="PG")),IF(IF(Capa!$B$4="B",0,Capa!$B$4)&gt;=B149,1,0),"")</f>
        <v>1</v>
      </c>
      <c r="B149" s="26">
        <f t="shared" si="2"/>
        <v>0</v>
      </c>
      <c r="C149" s="25" t="s">
        <v>791</v>
      </c>
      <c r="D149" s="58" t="s">
        <v>548</v>
      </c>
      <c r="E149" s="151"/>
      <c r="F149" s="135"/>
      <c r="G149" s="143"/>
      <c r="H149" s="124"/>
      <c r="I149" s="137"/>
      <c r="J149" s="45"/>
    </row>
    <row r="150" spans="1:10" ht="29.15" x14ac:dyDescent="0.4">
      <c r="A150" s="72">
        <f>IF(  AND(ISNUMBER(B150),OR(ISNUMBER(C150),C150="PG")),IF(IF(Capa!$B$4="B",0,Capa!$B$4)&gt;=B150,1,0),"")</f>
        <v>1</v>
      </c>
      <c r="B150" s="26">
        <f t="shared" si="2"/>
        <v>0</v>
      </c>
      <c r="C150" s="25">
        <v>446</v>
      </c>
      <c r="D150" s="50" t="s">
        <v>549</v>
      </c>
      <c r="E150" s="151"/>
      <c r="F150" s="135"/>
      <c r="G150" s="143"/>
      <c r="H150" s="124"/>
      <c r="I150" s="137"/>
      <c r="J150" s="45"/>
    </row>
    <row r="151" spans="1:10" ht="29.15" x14ac:dyDescent="0.4">
      <c r="A151" s="72">
        <f>IF(  AND(ISNUMBER(B151),OR(ISNUMBER(C151),C151="PG")),IF(IF(Capa!$B$4="B",0,Capa!$B$4)&gt;=B151,1,0),"")</f>
        <v>1</v>
      </c>
      <c r="B151" s="26">
        <f t="shared" si="2"/>
        <v>0</v>
      </c>
      <c r="C151" s="25">
        <v>447</v>
      </c>
      <c r="D151" s="50" t="s">
        <v>550</v>
      </c>
      <c r="E151" s="151"/>
      <c r="F151" s="135"/>
      <c r="G151" s="143"/>
      <c r="H151" s="124"/>
      <c r="I151" s="137"/>
      <c r="J151" s="45"/>
    </row>
    <row r="152" spans="1:10" ht="43.75" x14ac:dyDescent="0.4">
      <c r="A152" s="72">
        <f>IF(  AND(ISNUMBER(B152),OR(ISNUMBER(C152),C152="PG")),IF(IF(Capa!$B$4="B",0,Capa!$B$4)&gt;=B152,1,0),"")</f>
        <v>1</v>
      </c>
      <c r="B152" s="26">
        <f t="shared" si="2"/>
        <v>0</v>
      </c>
      <c r="C152" s="25">
        <v>448</v>
      </c>
      <c r="D152" s="50" t="s">
        <v>551</v>
      </c>
      <c r="E152" s="151"/>
      <c r="F152" s="135"/>
      <c r="G152" s="143"/>
      <c r="H152" s="124"/>
      <c r="I152" s="137"/>
      <c r="J152" s="45"/>
    </row>
    <row r="153" spans="1:10" x14ac:dyDescent="0.4">
      <c r="A153" s="72" t="str">
        <f>IF(  AND(ISNUMBER(B153),OR(ISNUMBER(C153),C153="PG")),IF(IF(Capa!$B$4="B",0,Capa!$B$4)&gt;=B153,1,0),"")</f>
        <v/>
      </c>
      <c r="B153" s="26">
        <f t="shared" si="2"/>
        <v>1</v>
      </c>
      <c r="C153" s="25" t="s">
        <v>9</v>
      </c>
      <c r="D153" s="50"/>
      <c r="E153" s="151"/>
      <c r="F153" s="135"/>
      <c r="G153" s="143"/>
      <c r="H153" s="124"/>
      <c r="I153" s="137"/>
      <c r="J153" s="45"/>
    </row>
    <row r="154" spans="1:10" ht="58.3" x14ac:dyDescent="0.4">
      <c r="A154" s="72">
        <f>IF(  AND(ISNUMBER(B154),OR(ISNUMBER(C154),C154="PG")),IF(IF(Capa!$B$4="B",0,Capa!$B$4)&gt;=B154,1,0),"")</f>
        <v>0</v>
      </c>
      <c r="B154" s="26">
        <f t="shared" si="2"/>
        <v>1</v>
      </c>
      <c r="C154" s="25">
        <v>449</v>
      </c>
      <c r="D154" s="50" t="s">
        <v>552</v>
      </c>
      <c r="E154" s="151"/>
      <c r="F154" s="135"/>
      <c r="G154" s="143"/>
      <c r="H154" s="124"/>
      <c r="I154" s="137"/>
      <c r="J154" s="45"/>
    </row>
    <row r="155" spans="1:10" x14ac:dyDescent="0.4">
      <c r="A155" s="72" t="str">
        <f>IF(  AND(ISNUMBER(B155),OR(ISNUMBER(C155),C155="PG")),IF(IF(Capa!$B$4="B",0,Capa!$B$4)&gt;=B155,1,0),"")</f>
        <v/>
      </c>
      <c r="B155" s="26">
        <f t="shared" si="2"/>
        <v>2</v>
      </c>
      <c r="C155" s="25" t="s">
        <v>12</v>
      </c>
      <c r="D155" s="50"/>
      <c r="E155" s="151"/>
      <c r="F155" s="135"/>
      <c r="G155" s="143"/>
      <c r="H155" s="124"/>
      <c r="I155" s="137"/>
      <c r="J155" s="45"/>
    </row>
    <row r="156" spans="1:10" ht="58.3" x14ac:dyDescent="0.4">
      <c r="A156" s="72">
        <f>IF(  AND(ISNUMBER(B156),OR(ISNUMBER(C156),C156="PG")),IF(IF(Capa!$B$4="B",0,Capa!$B$4)&gt;=B156,1,0),"")</f>
        <v>0</v>
      </c>
      <c r="B156" s="26">
        <f t="shared" si="2"/>
        <v>2</v>
      </c>
      <c r="C156" s="25">
        <v>450</v>
      </c>
      <c r="D156" s="50" t="s">
        <v>553</v>
      </c>
      <c r="E156" s="151"/>
      <c r="F156" s="135"/>
      <c r="G156" s="143"/>
      <c r="H156" s="124"/>
      <c r="I156" s="137"/>
      <c r="J156" s="45"/>
    </row>
    <row r="157" spans="1:10" ht="29.15" x14ac:dyDescent="0.4">
      <c r="A157" s="72">
        <f>IF(  AND(ISNUMBER(B157),OR(ISNUMBER(C157),C157="PG")),IF(IF(Capa!$B$4="B",0,Capa!$B$4)&gt;=B157,1,0),"")</f>
        <v>0</v>
      </c>
      <c r="B157" s="26">
        <f t="shared" si="2"/>
        <v>2</v>
      </c>
      <c r="C157" s="25">
        <v>451</v>
      </c>
      <c r="D157" s="50" t="s">
        <v>554</v>
      </c>
      <c r="E157" s="151"/>
      <c r="F157" s="135"/>
      <c r="G157" s="143"/>
      <c r="H157" s="124"/>
      <c r="I157" s="137"/>
      <c r="J157" s="45"/>
    </row>
    <row r="158" spans="1:10" x14ac:dyDescent="0.4">
      <c r="A158" s="72" t="str">
        <f>IF(  AND(ISNUMBER(B158),OR(ISNUMBER(C158),C158="PG")),IF(IF(Capa!$B$4="B",0,Capa!$B$4)&gt;=B158,1,0),"")</f>
        <v/>
      </c>
      <c r="B158" s="26">
        <f t="shared" si="2"/>
        <v>3</v>
      </c>
      <c r="C158" s="25" t="s">
        <v>17</v>
      </c>
      <c r="D158" s="50"/>
      <c r="E158" s="151"/>
      <c r="F158" s="135"/>
      <c r="G158" s="143"/>
      <c r="H158" s="124"/>
      <c r="I158" s="137"/>
      <c r="J158" s="45"/>
    </row>
    <row r="159" spans="1:10" ht="43.75" x14ac:dyDescent="0.4">
      <c r="A159" s="72">
        <f>IF(  AND(ISNUMBER(B159),OR(ISNUMBER(C159),C159="PG")),IF(IF(Capa!$B$4="B",0,Capa!$B$4)&gt;=B159,1,0),"")</f>
        <v>0</v>
      </c>
      <c r="B159" s="26">
        <f t="shared" si="2"/>
        <v>3</v>
      </c>
      <c r="C159" s="25">
        <v>452</v>
      </c>
      <c r="D159" s="50" t="s">
        <v>555</v>
      </c>
      <c r="E159" s="151"/>
      <c r="F159" s="135"/>
      <c r="G159" s="143"/>
      <c r="H159" s="124"/>
      <c r="I159" s="137"/>
      <c r="J159" s="45"/>
    </row>
    <row r="160" spans="1:10" x14ac:dyDescent="0.4">
      <c r="A160" s="72" t="str">
        <f>IF(  AND(ISNUMBER(B160),OR(ISNUMBER(C160),C160="PG")),IF(IF(Capa!$B$4="B",0,Capa!$B$4)&gt;=B160,1,0),"")</f>
        <v/>
      </c>
      <c r="B160" s="26" t="str">
        <f t="shared" si="2"/>
        <v/>
      </c>
      <c r="C160" s="25"/>
      <c r="D160" s="11"/>
      <c r="E160" s="122"/>
      <c r="F160" s="22"/>
      <c r="G160" s="145"/>
      <c r="H160" s="122"/>
      <c r="I160" s="137"/>
      <c r="J160" s="33"/>
    </row>
    <row r="161" spans="1:10" x14ac:dyDescent="0.4">
      <c r="A161" s="72" t="str">
        <f>IF(  AND(ISNUMBER(B161),OR(ISNUMBER(C161),C161="PG")),IF(IF(Capa!$B$4="B",0,Capa!$B$4)&gt;=B161,1,0),"")</f>
        <v/>
      </c>
      <c r="B161" s="63" t="str">
        <f t="shared" si="2"/>
        <v/>
      </c>
      <c r="C161" s="75"/>
      <c r="D161" s="78" t="s">
        <v>556</v>
      </c>
      <c r="E161" s="110"/>
      <c r="F161" s="65"/>
      <c r="G161" s="144"/>
      <c r="H161" s="110"/>
      <c r="I161" s="144"/>
      <c r="J161" s="79"/>
    </row>
    <row r="162" spans="1:10" x14ac:dyDescent="0.4">
      <c r="A162" s="72" t="str">
        <f>IF(  AND(ISNUMBER(B162),OR(ISNUMBER(C162),C162="PG")),IF(IF(Capa!$B$4="B",0,Capa!$B$4)&gt;=B162,1,0),"")</f>
        <v/>
      </c>
      <c r="B162" s="26">
        <f t="shared" si="2"/>
        <v>0</v>
      </c>
      <c r="C162" s="25" t="s">
        <v>4</v>
      </c>
      <c r="D162" s="11"/>
      <c r="E162" s="122"/>
      <c r="F162" s="22"/>
      <c r="G162" s="145"/>
      <c r="H162" s="122"/>
      <c r="I162" s="137"/>
      <c r="J162" s="33"/>
    </row>
    <row r="163" spans="1:10" ht="90.45" x14ac:dyDescent="0.4">
      <c r="A163" s="72">
        <f>IF(  AND(ISNUMBER(B163),OR(ISNUMBER(C163),C163="PG")),IF(IF(Capa!$B$4="B",0,Capa!$B$4)&gt;=B163,1,0),"")</f>
        <v>1</v>
      </c>
      <c r="B163" s="26">
        <f t="shared" si="2"/>
        <v>0</v>
      </c>
      <c r="C163" s="25" t="s">
        <v>791</v>
      </c>
      <c r="D163" s="58" t="s">
        <v>557</v>
      </c>
      <c r="E163" s="151"/>
      <c r="F163" s="135"/>
      <c r="G163" s="143"/>
      <c r="H163" s="124"/>
      <c r="I163" s="137"/>
      <c r="J163" s="45"/>
    </row>
    <row r="164" spans="1:10" ht="58.3" x14ac:dyDescent="0.4">
      <c r="A164" s="72">
        <f>IF(  AND(ISNUMBER(B164),OR(ISNUMBER(C164),C164="PG")),IF(IF(Capa!$B$4="B",0,Capa!$B$4)&gt;=B164,1,0),"")</f>
        <v>1</v>
      </c>
      <c r="B164" s="26">
        <f t="shared" si="2"/>
        <v>0</v>
      </c>
      <c r="C164" s="25">
        <v>453</v>
      </c>
      <c r="D164" s="50" t="s">
        <v>558</v>
      </c>
      <c r="E164" s="151"/>
      <c r="F164" s="135"/>
      <c r="G164" s="143"/>
      <c r="H164" s="124"/>
      <c r="I164" s="137"/>
      <c r="J164" s="45"/>
    </row>
    <row r="165" spans="1:10" x14ac:dyDescent="0.4">
      <c r="A165" s="72" t="str">
        <f>IF(  AND(ISNUMBER(B165),OR(ISNUMBER(C165),C165="PG")),IF(IF(Capa!$B$4="B",0,Capa!$B$4)&gt;=B165,1,0),"")</f>
        <v/>
      </c>
      <c r="B165" s="26">
        <f t="shared" si="2"/>
        <v>1</v>
      </c>
      <c r="C165" s="25" t="s">
        <v>9</v>
      </c>
      <c r="D165" s="50"/>
      <c r="E165" s="151"/>
      <c r="F165" s="135"/>
      <c r="G165" s="143"/>
      <c r="H165" s="124"/>
      <c r="I165" s="137"/>
      <c r="J165" s="45"/>
    </row>
    <row r="166" spans="1:10" ht="43.75" x14ac:dyDescent="0.4">
      <c r="A166" s="72">
        <f>IF(  AND(ISNUMBER(B166),OR(ISNUMBER(C166),C166="PG")),IF(IF(Capa!$B$4="B",0,Capa!$B$4)&gt;=B166,1,0),"")</f>
        <v>0</v>
      </c>
      <c r="B166" s="26">
        <f t="shared" si="2"/>
        <v>1</v>
      </c>
      <c r="C166" s="25">
        <v>454</v>
      </c>
      <c r="D166" s="50" t="s">
        <v>559</v>
      </c>
      <c r="E166" s="151"/>
      <c r="F166" s="135"/>
      <c r="G166" s="143"/>
      <c r="H166" s="124"/>
      <c r="I166" s="137"/>
      <c r="J166" s="45"/>
    </row>
    <row r="167" spans="1:10" x14ac:dyDescent="0.4">
      <c r="A167" s="72" t="str">
        <f>IF(  AND(ISNUMBER(B167),OR(ISNUMBER(C167),C167="PG")),IF(IF(Capa!$B$4="B",0,Capa!$B$4)&gt;=B167,1,0),"")</f>
        <v/>
      </c>
      <c r="B167" s="26">
        <f t="shared" si="2"/>
        <v>2</v>
      </c>
      <c r="C167" s="25" t="s">
        <v>12</v>
      </c>
      <c r="D167" s="50"/>
      <c r="E167" s="151"/>
      <c r="F167" s="135"/>
      <c r="G167" s="143"/>
      <c r="H167" s="124"/>
      <c r="I167" s="137"/>
      <c r="J167" s="45"/>
    </row>
    <row r="168" spans="1:10" ht="43.75" x14ac:dyDescent="0.4">
      <c r="A168" s="72">
        <f>IF(  AND(ISNUMBER(B168),OR(ISNUMBER(C168),C168="PG")),IF(IF(Capa!$B$4="B",0,Capa!$B$4)&gt;=B168,1,0),"")</f>
        <v>0</v>
      </c>
      <c r="B168" s="26">
        <f t="shared" si="2"/>
        <v>2</v>
      </c>
      <c r="C168" s="25">
        <v>455</v>
      </c>
      <c r="D168" s="50" t="s">
        <v>560</v>
      </c>
      <c r="E168" s="151"/>
      <c r="F168" s="135"/>
      <c r="G168" s="143"/>
      <c r="H168" s="124"/>
      <c r="I168" s="137"/>
      <c r="J168" s="45"/>
    </row>
    <row r="169" spans="1:10" ht="29.15" x14ac:dyDescent="0.4">
      <c r="A169" s="72">
        <f>IF(  AND(ISNUMBER(B169),OR(ISNUMBER(C169),C169="PG")),IF(IF(Capa!$B$4="B",0,Capa!$B$4)&gt;=B169,1,0),"")</f>
        <v>0</v>
      </c>
      <c r="B169" s="26">
        <f t="shared" si="2"/>
        <v>2</v>
      </c>
      <c r="C169" s="25">
        <v>456</v>
      </c>
      <c r="D169" s="50" t="s">
        <v>561</v>
      </c>
      <c r="E169" s="151"/>
      <c r="F169" s="135"/>
      <c r="G169" s="143"/>
      <c r="H169" s="124"/>
      <c r="I169" s="137"/>
      <c r="J169" s="45"/>
    </row>
    <row r="170" spans="1:10" x14ac:dyDescent="0.4">
      <c r="A170" s="72" t="str">
        <f>IF(  AND(ISNUMBER(B170),OR(ISNUMBER(C170),C170="PG")),IF(IF(Capa!$B$4="B",0,Capa!$B$4)&gt;=B170,1,0),"")</f>
        <v/>
      </c>
      <c r="B170" s="26">
        <f t="shared" si="2"/>
        <v>3</v>
      </c>
      <c r="C170" s="25" t="s">
        <v>17</v>
      </c>
      <c r="D170" s="50"/>
      <c r="E170" s="151"/>
      <c r="F170" s="135"/>
      <c r="G170" s="143"/>
      <c r="H170" s="124"/>
      <c r="I170" s="137"/>
      <c r="J170" s="45"/>
    </row>
    <row r="171" spans="1:10" ht="58.3" x14ac:dyDescent="0.4">
      <c r="A171" s="72">
        <f>IF(  AND(ISNUMBER(B171),OR(ISNUMBER(C171),C171="PG")),IF(IF(Capa!$B$4="B",0,Capa!$B$4)&gt;=B171,1,0),"")</f>
        <v>0</v>
      </c>
      <c r="B171" s="26">
        <f t="shared" si="2"/>
        <v>3</v>
      </c>
      <c r="C171" s="25">
        <v>457</v>
      </c>
      <c r="D171" s="50" t="s">
        <v>562</v>
      </c>
      <c r="E171" s="151"/>
      <c r="F171" s="135"/>
      <c r="G171" s="143"/>
      <c r="H171" s="124"/>
      <c r="I171" s="137"/>
      <c r="J171" s="45"/>
    </row>
    <row r="172" spans="1:10" ht="43.75" x14ac:dyDescent="0.4">
      <c r="A172" s="72">
        <f>IF(  AND(ISNUMBER(B172),OR(ISNUMBER(C172),C172="PG")),IF(IF(Capa!$B$4="B",0,Capa!$B$4)&gt;=B172,1,0),"")</f>
        <v>0</v>
      </c>
      <c r="B172" s="26">
        <f t="shared" si="2"/>
        <v>3</v>
      </c>
      <c r="C172" s="25">
        <v>458</v>
      </c>
      <c r="D172" s="50" t="s">
        <v>563</v>
      </c>
      <c r="E172" s="151"/>
      <c r="F172" s="135"/>
      <c r="G172" s="143"/>
      <c r="H172" s="124"/>
      <c r="I172" s="137"/>
      <c r="J172" s="45"/>
    </row>
    <row r="173" spans="1:10" x14ac:dyDescent="0.4">
      <c r="A173" s="72" t="str">
        <f>IF(  AND(ISNUMBER(B173),OR(ISNUMBER(C173),C173="PG")),IF(IF(Capa!$B$4="B",0,Capa!$B$4)&gt;=B173,1,0),"")</f>
        <v/>
      </c>
      <c r="B173" s="26" t="str">
        <f t="shared" si="2"/>
        <v/>
      </c>
      <c r="C173" s="25"/>
      <c r="D173" s="11"/>
      <c r="E173" s="122"/>
      <c r="F173" s="22"/>
      <c r="G173" s="145"/>
      <c r="H173" s="122"/>
      <c r="I173" s="137"/>
      <c r="J173" s="33"/>
    </row>
    <row r="174" spans="1:10" x14ac:dyDescent="0.4">
      <c r="A174" s="72" t="str">
        <f>IF(  AND(ISNUMBER(B174),OR(ISNUMBER(C174),C174="PG")),IF(IF(Capa!$B$4="B",0,Capa!$B$4)&gt;=B174,1,0),"")</f>
        <v/>
      </c>
      <c r="B174" s="63" t="str">
        <f t="shared" si="2"/>
        <v/>
      </c>
      <c r="C174" s="75"/>
      <c r="D174" s="78" t="s">
        <v>564</v>
      </c>
      <c r="E174" s="110"/>
      <c r="F174" s="65"/>
      <c r="G174" s="144"/>
      <c r="H174" s="110"/>
      <c r="I174" s="144"/>
      <c r="J174" s="79"/>
    </row>
    <row r="175" spans="1:10" x14ac:dyDescent="0.4">
      <c r="A175" s="72" t="str">
        <f>IF(  AND(ISNUMBER(B175),OR(ISNUMBER(C175),C175="PG")),IF(IF(Capa!$B$4="B",0,Capa!$B$4)&gt;=B175,1,0),"")</f>
        <v/>
      </c>
      <c r="B175" s="26">
        <f t="shared" si="2"/>
        <v>1</v>
      </c>
      <c r="C175" s="25" t="s">
        <v>9</v>
      </c>
      <c r="D175" s="11"/>
      <c r="E175" s="122"/>
      <c r="F175" s="22"/>
      <c r="G175" s="145"/>
      <c r="H175" s="122"/>
      <c r="I175" s="137"/>
      <c r="J175" s="33"/>
    </row>
    <row r="176" spans="1:10" ht="51.9" x14ac:dyDescent="0.4">
      <c r="A176" s="72">
        <f>IF(  AND(ISNUMBER(B176),OR(ISNUMBER(C176),C176="PG")),IF(IF(Capa!$B$4="B",0,Capa!$B$4)&gt;=B176,1,0),"")</f>
        <v>0</v>
      </c>
      <c r="B176" s="26">
        <f t="shared" si="2"/>
        <v>1</v>
      </c>
      <c r="C176" s="25" t="s">
        <v>791</v>
      </c>
      <c r="D176" s="58" t="s">
        <v>565</v>
      </c>
      <c r="E176" s="151"/>
      <c r="F176" s="135"/>
      <c r="G176" s="143"/>
      <c r="H176" s="124"/>
      <c r="I176" s="137"/>
      <c r="J176" s="45"/>
    </row>
    <row r="177" spans="1:10" ht="29.15" x14ac:dyDescent="0.4">
      <c r="A177" s="72">
        <f>IF(  AND(ISNUMBER(B177),OR(ISNUMBER(C177),C177="PG")),IF(IF(Capa!$B$4="B",0,Capa!$B$4)&gt;=B177,1,0),"")</f>
        <v>0</v>
      </c>
      <c r="B177" s="26">
        <f t="shared" si="2"/>
        <v>1</v>
      </c>
      <c r="C177" s="25">
        <v>459</v>
      </c>
      <c r="D177" s="50" t="s">
        <v>566</v>
      </c>
      <c r="E177" s="151"/>
      <c r="F177" s="135"/>
      <c r="G177" s="143"/>
      <c r="H177" s="124"/>
      <c r="I177" s="137"/>
      <c r="J177" s="45"/>
    </row>
    <row r="178" spans="1:10" ht="29.15" x14ac:dyDescent="0.4">
      <c r="A178" s="72">
        <f>IF(  AND(ISNUMBER(B178),OR(ISNUMBER(C178),C178="PG")),IF(IF(Capa!$B$4="B",0,Capa!$B$4)&gt;=B178,1,0),"")</f>
        <v>0</v>
      </c>
      <c r="B178" s="26">
        <f t="shared" si="2"/>
        <v>1</v>
      </c>
      <c r="C178" s="25">
        <v>460</v>
      </c>
      <c r="D178" s="50" t="s">
        <v>567</v>
      </c>
      <c r="E178" s="151"/>
      <c r="F178" s="135"/>
      <c r="G178" s="143"/>
      <c r="H178" s="124"/>
      <c r="I178" s="137"/>
      <c r="J178" s="45"/>
    </row>
    <row r="179" spans="1:10" x14ac:dyDescent="0.4">
      <c r="A179" s="72" t="str">
        <f>IF(  AND(ISNUMBER(B179),OR(ISNUMBER(C179),C179="PG")),IF(IF(Capa!$B$4="B",0,Capa!$B$4)&gt;=B179,1,0),"")</f>
        <v/>
      </c>
      <c r="B179" s="26">
        <f t="shared" si="2"/>
        <v>2</v>
      </c>
      <c r="C179" s="25" t="s">
        <v>12</v>
      </c>
      <c r="D179" s="50"/>
      <c r="E179" s="151"/>
      <c r="F179" s="135"/>
      <c r="G179" s="143"/>
      <c r="H179" s="124"/>
      <c r="I179" s="137"/>
      <c r="J179" s="45"/>
    </row>
    <row r="180" spans="1:10" ht="43.75" x14ac:dyDescent="0.4">
      <c r="A180" s="72">
        <f>IF(  AND(ISNUMBER(B180),OR(ISNUMBER(C180),C180="PG")),IF(IF(Capa!$B$4="B",0,Capa!$B$4)&gt;=B180,1,0),"")</f>
        <v>0</v>
      </c>
      <c r="B180" s="26">
        <f t="shared" si="2"/>
        <v>2</v>
      </c>
      <c r="C180" s="25">
        <v>461</v>
      </c>
      <c r="D180" s="50" t="s">
        <v>568</v>
      </c>
      <c r="E180" s="151"/>
      <c r="F180" s="135"/>
      <c r="G180" s="143"/>
      <c r="H180" s="124"/>
      <c r="I180" s="137"/>
      <c r="J180" s="45"/>
    </row>
    <row r="181" spans="1:10" ht="29.15" x14ac:dyDescent="0.4">
      <c r="A181" s="72">
        <f>IF(  AND(ISNUMBER(B181),OR(ISNUMBER(C181),C181="PG")),IF(IF(Capa!$B$4="B",0,Capa!$B$4)&gt;=B181,1,0),"")</f>
        <v>0</v>
      </c>
      <c r="B181" s="26">
        <f t="shared" ref="B181:B198" si="3">IF(ISBLANK(C181),"",IF(ISERR(SEARCH(C181&amp;"\","&lt;B&gt;\&lt;1&gt;\&lt;2&gt;\&lt;3&gt;\")),IF(AND(NOT(ISBLANK(B180)),B180&lt;=3),B180,""),
IF(SEARCH(C181&amp;"\","&lt;B&gt;\&lt;1&gt;\&lt;2&gt;\&lt;3&gt;\")=1,0,IF(SEARCH(C181&amp;"\","&lt;B&gt;\&lt;1&gt;\&lt;2&gt;\&lt;3&gt;\")=5,1,IF(SEARCH(C181&amp;"\","&lt;B&gt;\&lt;1&gt;\&lt;2&gt;\&lt;3&gt;\")=9,2,IF(SEARCH(C181&amp;"\","&lt;B&gt;\&lt;1&gt;\&lt;2&gt;\&lt;3&gt;\")=13,3,""))))))</f>
        <v>2</v>
      </c>
      <c r="C181" s="25">
        <v>462</v>
      </c>
      <c r="D181" s="50" t="s">
        <v>569</v>
      </c>
      <c r="E181" s="151"/>
      <c r="F181" s="135"/>
      <c r="G181" s="143"/>
      <c r="H181" s="124"/>
      <c r="I181" s="137"/>
      <c r="J181" s="45"/>
    </row>
    <row r="182" spans="1:10" ht="29.15" x14ac:dyDescent="0.4">
      <c r="A182" s="72">
        <f>IF(  AND(ISNUMBER(B182),OR(ISNUMBER(C182),C182="PG")),IF(IF(Capa!$B$4="B",0,Capa!$B$4)&gt;=B182,1,0),"")</f>
        <v>0</v>
      </c>
      <c r="B182" s="26">
        <f t="shared" si="3"/>
        <v>2</v>
      </c>
      <c r="C182" s="25">
        <v>463</v>
      </c>
      <c r="D182" s="50" t="s">
        <v>570</v>
      </c>
      <c r="E182" s="151"/>
      <c r="F182" s="135"/>
      <c r="G182" s="143"/>
      <c r="H182" s="124"/>
      <c r="I182" s="137"/>
      <c r="J182" s="45"/>
    </row>
    <row r="183" spans="1:10" x14ac:dyDescent="0.4">
      <c r="A183" s="72" t="str">
        <f>IF(  AND(ISNUMBER(B183),OR(ISNUMBER(C183),C183="PG")),IF(IF(Capa!$B$4="B",0,Capa!$B$4)&gt;=B183,1,0),"")</f>
        <v/>
      </c>
      <c r="B183" s="26">
        <f t="shared" si="3"/>
        <v>3</v>
      </c>
      <c r="C183" s="25" t="s">
        <v>17</v>
      </c>
      <c r="D183" s="50"/>
      <c r="E183" s="151"/>
      <c r="F183" s="135"/>
      <c r="G183" s="143"/>
      <c r="H183" s="124"/>
      <c r="I183" s="137"/>
      <c r="J183" s="45"/>
    </row>
    <row r="184" spans="1:10" ht="58.3" x14ac:dyDescent="0.4">
      <c r="A184" s="72">
        <f>IF(  AND(ISNUMBER(B184),OR(ISNUMBER(C184),C184="PG")),IF(IF(Capa!$B$4="B",0,Capa!$B$4)&gt;=B184,1,0),"")</f>
        <v>0</v>
      </c>
      <c r="B184" s="26">
        <f t="shared" si="3"/>
        <v>3</v>
      </c>
      <c r="C184" s="25">
        <v>464</v>
      </c>
      <c r="D184" s="50" t="s">
        <v>571</v>
      </c>
      <c r="E184" s="151"/>
      <c r="F184" s="135"/>
      <c r="G184" s="143"/>
      <c r="H184" s="124"/>
      <c r="I184" s="137"/>
      <c r="J184" s="45"/>
    </row>
    <row r="185" spans="1:10" ht="43.75" x14ac:dyDescent="0.4">
      <c r="A185" s="72">
        <f>IF(  AND(ISNUMBER(B185),OR(ISNUMBER(C185),C185="PG")),IF(IF(Capa!$B$4="B",0,Capa!$B$4)&gt;=B185,1,0),"")</f>
        <v>0</v>
      </c>
      <c r="B185" s="26">
        <f t="shared" si="3"/>
        <v>3</v>
      </c>
      <c r="C185" s="25">
        <v>465</v>
      </c>
      <c r="D185" s="50" t="s">
        <v>572</v>
      </c>
      <c r="E185" s="151"/>
      <c r="F185" s="135"/>
      <c r="G185" s="143"/>
      <c r="H185" s="124"/>
      <c r="I185" s="137"/>
      <c r="J185" s="45"/>
    </row>
    <row r="186" spans="1:10" x14ac:dyDescent="0.4">
      <c r="A186" s="72" t="str">
        <f>IF(  AND(ISNUMBER(B186),OR(ISNUMBER(C186),C186="PG")),IF(IF(Capa!$B$4="B",0,Capa!$B$4)&gt;=B186,1,0),"")</f>
        <v/>
      </c>
      <c r="B186" s="26" t="str">
        <f t="shared" si="3"/>
        <v/>
      </c>
      <c r="C186" s="25"/>
      <c r="D186" s="11"/>
      <c r="E186" s="122"/>
      <c r="F186" s="22"/>
      <c r="G186" s="145"/>
      <c r="H186" s="122"/>
      <c r="I186" s="137"/>
      <c r="J186" s="33"/>
    </row>
    <row r="187" spans="1:10" x14ac:dyDescent="0.4">
      <c r="A187" s="72" t="str">
        <f>IF(  AND(ISNUMBER(B187),OR(ISNUMBER(C187),C187="PG")),IF(IF(Capa!$B$4="B",0,Capa!$B$4)&gt;=B187,1,0),"")</f>
        <v/>
      </c>
      <c r="B187" s="63" t="str">
        <f t="shared" si="3"/>
        <v/>
      </c>
      <c r="C187" s="75"/>
      <c r="D187" s="78" t="s">
        <v>573</v>
      </c>
      <c r="E187" s="110"/>
      <c r="F187" s="65"/>
      <c r="G187" s="144"/>
      <c r="H187" s="110"/>
      <c r="I187" s="144"/>
      <c r="J187" s="79"/>
    </row>
    <row r="188" spans="1:10" x14ac:dyDescent="0.4">
      <c r="A188" s="72" t="str">
        <f>IF(  AND(ISNUMBER(B188),OR(ISNUMBER(C188),C188="PG")),IF(IF(Capa!$B$4="B",0,Capa!$B$4)&gt;=B188,1,0),"")</f>
        <v/>
      </c>
      <c r="B188" s="26">
        <f t="shared" si="3"/>
        <v>0</v>
      </c>
      <c r="C188" s="25" t="s">
        <v>4</v>
      </c>
      <c r="D188" s="11"/>
      <c r="E188" s="122"/>
      <c r="F188" s="22"/>
      <c r="G188" s="145"/>
      <c r="H188" s="122"/>
      <c r="I188" s="137"/>
      <c r="J188" s="33"/>
    </row>
    <row r="189" spans="1:10" ht="77.599999999999994" x14ac:dyDescent="0.4">
      <c r="A189" s="72">
        <f>IF(  AND(ISNUMBER(B189),OR(ISNUMBER(C189),C189="PG")),IF(IF(Capa!$B$4="B",0,Capa!$B$4)&gt;=B189,1,0),"")</f>
        <v>1</v>
      </c>
      <c r="B189" s="26">
        <f t="shared" si="3"/>
        <v>0</v>
      </c>
      <c r="C189" s="25" t="s">
        <v>791</v>
      </c>
      <c r="D189" s="58" t="s">
        <v>574</v>
      </c>
      <c r="E189" s="151"/>
      <c r="F189" s="135"/>
      <c r="G189" s="143"/>
      <c r="H189" s="124"/>
      <c r="I189" s="137"/>
      <c r="J189" s="45"/>
    </row>
    <row r="190" spans="1:10" ht="29.15" x14ac:dyDescent="0.4">
      <c r="A190" s="72">
        <f>IF(  AND(ISNUMBER(B190),OR(ISNUMBER(C190),C190="PG")),IF(IF(Capa!$B$4="B",0,Capa!$B$4)&gt;=B190,1,0),"")</f>
        <v>1</v>
      </c>
      <c r="B190" s="26">
        <f t="shared" si="3"/>
        <v>0</v>
      </c>
      <c r="C190" s="25">
        <v>466</v>
      </c>
      <c r="D190" s="50" t="s">
        <v>575</v>
      </c>
      <c r="E190" s="151"/>
      <c r="F190" s="135"/>
      <c r="G190" s="143"/>
      <c r="H190" s="124"/>
      <c r="I190" s="137"/>
      <c r="J190" s="45"/>
    </row>
    <row r="191" spans="1:10" x14ac:dyDescent="0.4">
      <c r="A191" s="72" t="str">
        <f>IF(  AND(ISNUMBER(B191),OR(ISNUMBER(C191),C191="PG")),IF(IF(Capa!$B$4="B",0,Capa!$B$4)&gt;=B191,1,0),"")</f>
        <v/>
      </c>
      <c r="B191" s="26">
        <f t="shared" si="3"/>
        <v>1</v>
      </c>
      <c r="C191" s="25" t="s">
        <v>9</v>
      </c>
      <c r="D191" s="50"/>
      <c r="E191" s="151"/>
      <c r="F191" s="135"/>
      <c r="G191" s="143"/>
      <c r="H191" s="124"/>
      <c r="I191" s="137"/>
      <c r="J191" s="45"/>
    </row>
    <row r="192" spans="1:10" ht="43.75" x14ac:dyDescent="0.4">
      <c r="A192" s="72">
        <f>IF(  AND(ISNUMBER(B192),OR(ISNUMBER(C192),C192="PG")),IF(IF(Capa!$B$4="B",0,Capa!$B$4)&gt;=B192,1,0),"")</f>
        <v>0</v>
      </c>
      <c r="B192" s="26">
        <f t="shared" si="3"/>
        <v>1</v>
      </c>
      <c r="C192" s="25">
        <v>467</v>
      </c>
      <c r="D192" s="50" t="s">
        <v>576</v>
      </c>
      <c r="E192" s="151"/>
      <c r="F192" s="135"/>
      <c r="G192" s="143"/>
      <c r="H192" s="124"/>
      <c r="I192" s="137"/>
      <c r="J192" s="45"/>
    </row>
    <row r="193" spans="1:10" ht="43.75" x14ac:dyDescent="0.4">
      <c r="A193" s="72">
        <f>IF(  AND(ISNUMBER(B193),OR(ISNUMBER(C193),C193="PG")),IF(IF(Capa!$B$4="B",0,Capa!$B$4)&gt;=B193,1,0),"")</f>
        <v>0</v>
      </c>
      <c r="B193" s="26">
        <f t="shared" si="3"/>
        <v>1</v>
      </c>
      <c r="C193" s="25">
        <v>468</v>
      </c>
      <c r="D193" s="50" t="s">
        <v>577</v>
      </c>
      <c r="E193" s="151"/>
      <c r="F193" s="135"/>
      <c r="G193" s="143"/>
      <c r="H193" s="124"/>
      <c r="I193" s="137"/>
      <c r="J193" s="45"/>
    </row>
    <row r="194" spans="1:10" ht="43.75" x14ac:dyDescent="0.4">
      <c r="A194" s="72">
        <f>IF(  AND(ISNUMBER(B194),OR(ISNUMBER(C194),C194="PG")),IF(IF(Capa!$B$4="B",0,Capa!$B$4)&gt;=B194,1,0),"")</f>
        <v>0</v>
      </c>
      <c r="B194" s="26">
        <f t="shared" si="3"/>
        <v>1</v>
      </c>
      <c r="C194" s="25">
        <v>469</v>
      </c>
      <c r="D194" s="50" t="s">
        <v>578</v>
      </c>
      <c r="E194" s="151"/>
      <c r="F194" s="135"/>
      <c r="G194" s="143"/>
      <c r="H194" s="124"/>
      <c r="I194" s="137"/>
      <c r="J194" s="45"/>
    </row>
    <row r="195" spans="1:10" x14ac:dyDescent="0.4">
      <c r="A195" s="72" t="str">
        <f>IF(  AND(ISNUMBER(B195),OR(ISNUMBER(C195),C195="PG")),IF(IF(Capa!$B$4="B",0,Capa!$B$4)&gt;=B195,1,0),"")</f>
        <v/>
      </c>
      <c r="B195" s="26">
        <f t="shared" si="3"/>
        <v>2</v>
      </c>
      <c r="C195" s="25" t="s">
        <v>12</v>
      </c>
      <c r="D195" s="50"/>
      <c r="E195" s="151"/>
      <c r="F195" s="135"/>
      <c r="G195" s="143"/>
      <c r="H195" s="124"/>
      <c r="I195" s="137"/>
      <c r="J195" s="45"/>
    </row>
    <row r="196" spans="1:10" ht="29.15" x14ac:dyDescent="0.4">
      <c r="A196" s="72">
        <f>IF(  AND(ISNUMBER(B196),OR(ISNUMBER(C196),C196="PG")),IF(IF(Capa!$B$4="B",0,Capa!$B$4)&gt;=B196,1,0),"")</f>
        <v>0</v>
      </c>
      <c r="B196" s="26">
        <f t="shared" si="3"/>
        <v>2</v>
      </c>
      <c r="C196" s="25">
        <v>470</v>
      </c>
      <c r="D196" s="50" t="s">
        <v>579</v>
      </c>
      <c r="E196" s="151"/>
      <c r="F196" s="135"/>
      <c r="G196" s="143"/>
      <c r="H196" s="124"/>
      <c r="I196" s="137"/>
      <c r="J196" s="45"/>
    </row>
    <row r="197" spans="1:10" x14ac:dyDescent="0.4">
      <c r="A197" s="72" t="str">
        <f>IF(  AND(ISNUMBER(B197),OR(ISNUMBER(C197),C197="PG")),IF(IF(Capa!$B$4="B",0,Capa!$B$4)&gt;=B197,1,0),"")</f>
        <v/>
      </c>
      <c r="B197" s="26">
        <f t="shared" si="3"/>
        <v>3</v>
      </c>
      <c r="C197" s="25" t="s">
        <v>17</v>
      </c>
      <c r="D197" s="50"/>
      <c r="E197" s="151"/>
      <c r="F197" s="135"/>
      <c r="G197" s="143"/>
      <c r="H197" s="124"/>
      <c r="I197" s="137"/>
      <c r="J197" s="45"/>
    </row>
    <row r="198" spans="1:10" ht="43.75" x14ac:dyDescent="0.4">
      <c r="A198" s="72">
        <f>IF(  AND(ISNUMBER(B198),OR(ISNUMBER(C198),C198="PG")),IF(IF(Capa!$B$4="B",0,Capa!$B$4)&gt;=B198,1,0),"")</f>
        <v>0</v>
      </c>
      <c r="B198" s="80">
        <f t="shared" si="3"/>
        <v>3</v>
      </c>
      <c r="C198" s="81">
        <v>471</v>
      </c>
      <c r="D198" s="162" t="s">
        <v>580</v>
      </c>
      <c r="E198" s="123"/>
      <c r="F198" s="163"/>
      <c r="G198" s="143"/>
      <c r="H198" s="164"/>
      <c r="I198" s="137"/>
      <c r="J198" s="165"/>
    </row>
    <row r="199" spans="1:10" ht="20.25" customHeight="1" x14ac:dyDescent="0.4">
      <c r="B199" s="26"/>
      <c r="C199" s="24"/>
      <c r="D199" s="11"/>
      <c r="E199" s="125"/>
      <c r="F199" s="12"/>
      <c r="G199" s="173"/>
      <c r="H199" s="125"/>
      <c r="I199" s="174"/>
      <c r="J199" s="33"/>
    </row>
    <row r="200" spans="1:10" s="200" customFormat="1" ht="20.25" customHeight="1" x14ac:dyDescent="0.4">
      <c r="A200" s="204"/>
      <c r="B200" s="205"/>
      <c r="C200" s="206"/>
      <c r="D200" s="207"/>
      <c r="E200" s="208"/>
      <c r="F200" s="209"/>
      <c r="G200" s="209"/>
      <c r="H200" s="208"/>
      <c r="I200" s="210"/>
      <c r="J200" s="211"/>
    </row>
    <row r="201" spans="1:10" s="200" customFormat="1" ht="20.25" customHeight="1" x14ac:dyDescent="0.4">
      <c r="A201" s="204"/>
      <c r="B201" s="205"/>
      <c r="C201" s="206"/>
      <c r="D201" s="207"/>
      <c r="E201" s="208"/>
      <c r="F201" s="209"/>
      <c r="G201" s="209"/>
      <c r="H201" s="208"/>
      <c r="I201" s="210"/>
      <c r="J201" s="211"/>
    </row>
    <row r="202" spans="1:10" s="200" customFormat="1" x14ac:dyDescent="0.4">
      <c r="A202" s="204"/>
      <c r="B202" s="205"/>
      <c r="C202" s="206"/>
      <c r="D202" s="207"/>
      <c r="E202" s="208"/>
      <c r="F202" s="209"/>
      <c r="G202" s="209"/>
      <c r="H202" s="208"/>
      <c r="I202" s="210"/>
      <c r="J202" s="211"/>
    </row>
    <row r="203" spans="1:10" s="200" customFormat="1" x14ac:dyDescent="0.4">
      <c r="A203" s="204"/>
      <c r="B203" s="205"/>
      <c r="C203" s="206"/>
      <c r="D203" s="207"/>
      <c r="E203" s="208"/>
      <c r="F203" s="209"/>
      <c r="G203" s="209"/>
      <c r="H203" s="208"/>
      <c r="I203" s="210"/>
      <c r="J203" s="211"/>
    </row>
    <row r="204" spans="1:10" s="200" customFormat="1" x14ac:dyDescent="0.4">
      <c r="A204" s="204"/>
      <c r="B204" s="205"/>
      <c r="C204" s="206"/>
      <c r="D204" s="207"/>
      <c r="E204" s="208"/>
      <c r="F204" s="209"/>
      <c r="G204" s="209"/>
      <c r="H204" s="208"/>
      <c r="I204" s="210"/>
      <c r="J204" s="211"/>
    </row>
    <row r="205" spans="1:10" s="200" customFormat="1" x14ac:dyDescent="0.4">
      <c r="A205" s="204"/>
      <c r="B205" s="205"/>
      <c r="C205" s="206"/>
      <c r="D205" s="207"/>
      <c r="E205" s="208"/>
      <c r="F205" s="209"/>
      <c r="G205" s="209"/>
      <c r="H205" s="208"/>
      <c r="I205" s="210"/>
      <c r="J205" s="211"/>
    </row>
    <row r="206" spans="1:10" s="200" customFormat="1" x14ac:dyDescent="0.4">
      <c r="A206" s="204"/>
      <c r="B206" s="205"/>
      <c r="C206" s="206"/>
      <c r="D206" s="207"/>
      <c r="E206" s="208"/>
      <c r="F206" s="209"/>
      <c r="G206" s="209"/>
      <c r="H206" s="208"/>
      <c r="I206" s="210"/>
      <c r="J206" s="211"/>
    </row>
    <row r="207" spans="1:10" s="200" customFormat="1" x14ac:dyDescent="0.4">
      <c r="A207" s="204"/>
      <c r="B207" s="205"/>
      <c r="C207" s="206"/>
      <c r="D207" s="207"/>
      <c r="E207" s="208"/>
      <c r="F207" s="209"/>
      <c r="G207" s="209"/>
      <c r="H207" s="208"/>
      <c r="I207" s="210"/>
      <c r="J207" s="211"/>
    </row>
    <row r="208" spans="1:10" s="200" customFormat="1" x14ac:dyDescent="0.4">
      <c r="A208" s="204"/>
      <c r="B208" s="205"/>
      <c r="C208" s="206"/>
      <c r="D208" s="207"/>
      <c r="E208" s="208"/>
      <c r="F208" s="209"/>
      <c r="G208" s="209"/>
      <c r="H208" s="208"/>
      <c r="I208" s="210"/>
      <c r="J208" s="211"/>
    </row>
    <row r="209" spans="1:10" s="200" customFormat="1" x14ac:dyDescent="0.4">
      <c r="A209" s="204"/>
      <c r="B209" s="205"/>
      <c r="C209" s="206"/>
      <c r="D209" s="207"/>
      <c r="E209" s="208"/>
      <c r="F209" s="209"/>
      <c r="G209" s="209"/>
      <c r="H209" s="208"/>
      <c r="I209" s="210"/>
      <c r="J209" s="211"/>
    </row>
    <row r="210" spans="1:10" s="200" customFormat="1" x14ac:dyDescent="0.4">
      <c r="A210" s="204"/>
      <c r="B210" s="205"/>
      <c r="C210" s="206"/>
      <c r="D210" s="207"/>
      <c r="E210" s="208"/>
      <c r="F210" s="209"/>
      <c r="G210" s="209"/>
      <c r="H210" s="208"/>
      <c r="I210" s="210"/>
      <c r="J210" s="211"/>
    </row>
    <row r="211" spans="1:10" s="200" customFormat="1" x14ac:dyDescent="0.4">
      <c r="A211" s="204"/>
      <c r="B211" s="205"/>
      <c r="C211" s="206"/>
      <c r="D211" s="207"/>
      <c r="E211" s="208"/>
      <c r="F211" s="209"/>
      <c r="G211" s="209"/>
      <c r="H211" s="208"/>
      <c r="I211" s="210"/>
      <c r="J211" s="211"/>
    </row>
    <row r="212" spans="1:10" s="200" customFormat="1" x14ac:dyDescent="0.4">
      <c r="A212" s="204"/>
      <c r="B212" s="205"/>
      <c r="C212" s="206"/>
      <c r="D212" s="207"/>
      <c r="E212" s="208"/>
      <c r="F212" s="209"/>
      <c r="G212" s="209"/>
      <c r="H212" s="208"/>
      <c r="I212" s="210"/>
      <c r="J212" s="211"/>
    </row>
    <row r="213" spans="1:10" s="200" customFormat="1" x14ac:dyDescent="0.4">
      <c r="A213" s="204"/>
      <c r="B213" s="205"/>
      <c r="C213" s="206"/>
      <c r="D213" s="207"/>
      <c r="E213" s="208"/>
      <c r="F213" s="209"/>
      <c r="G213" s="209"/>
      <c r="H213" s="208"/>
      <c r="I213" s="210"/>
      <c r="J213" s="211"/>
    </row>
    <row r="214" spans="1:10" s="200" customFormat="1" x14ac:dyDescent="0.4">
      <c r="A214" s="204"/>
      <c r="B214" s="205"/>
      <c r="C214" s="206"/>
      <c r="D214" s="207"/>
      <c r="E214" s="208"/>
      <c r="F214" s="209"/>
      <c r="G214" s="209"/>
      <c r="H214" s="208"/>
      <c r="I214" s="210"/>
      <c r="J214" s="211"/>
    </row>
    <row r="215" spans="1:10" s="200" customFormat="1" x14ac:dyDescent="0.4">
      <c r="A215" s="204"/>
      <c r="B215" s="205"/>
      <c r="C215" s="206"/>
      <c r="D215" s="207"/>
      <c r="E215" s="208"/>
      <c r="F215" s="209"/>
      <c r="G215" s="209"/>
      <c r="H215" s="208"/>
      <c r="I215" s="210"/>
      <c r="J215" s="211"/>
    </row>
    <row r="216" spans="1:10" s="200" customFormat="1" x14ac:dyDescent="0.4">
      <c r="A216" s="204"/>
      <c r="B216" s="205"/>
      <c r="C216" s="206"/>
      <c r="D216" s="207"/>
      <c r="E216" s="208"/>
      <c r="F216" s="209"/>
      <c r="G216" s="209"/>
      <c r="H216" s="208"/>
      <c r="I216" s="210"/>
      <c r="J216" s="211"/>
    </row>
    <row r="217" spans="1:10" s="200" customFormat="1" x14ac:dyDescent="0.4">
      <c r="A217" s="204"/>
      <c r="B217" s="205"/>
      <c r="C217" s="206"/>
      <c r="D217" s="207"/>
      <c r="E217" s="208"/>
      <c r="F217" s="209"/>
      <c r="G217" s="209"/>
      <c r="H217" s="208"/>
      <c r="I217" s="210"/>
      <c r="J217" s="211"/>
    </row>
    <row r="218" spans="1:10" s="200" customFormat="1" x14ac:dyDescent="0.4">
      <c r="A218" s="204"/>
      <c r="B218" s="205"/>
      <c r="C218" s="206"/>
      <c r="D218" s="207"/>
      <c r="E218" s="208"/>
      <c r="F218" s="209"/>
      <c r="G218" s="209"/>
      <c r="H218" s="208"/>
      <c r="I218" s="210"/>
      <c r="J218" s="211"/>
    </row>
    <row r="219" spans="1:10" s="200" customFormat="1" x14ac:dyDescent="0.4">
      <c r="A219" s="204"/>
      <c r="B219" s="205"/>
      <c r="C219" s="206"/>
      <c r="D219" s="207"/>
      <c r="E219" s="208"/>
      <c r="F219" s="209"/>
      <c r="G219" s="209"/>
      <c r="H219" s="208"/>
      <c r="I219" s="210"/>
      <c r="J219" s="211"/>
    </row>
    <row r="220" spans="1:10" s="200" customFormat="1" x14ac:dyDescent="0.4">
      <c r="A220" s="204"/>
      <c r="B220" s="205"/>
      <c r="C220" s="206"/>
      <c r="D220" s="207"/>
      <c r="E220" s="208"/>
      <c r="F220" s="209"/>
      <c r="G220" s="209"/>
      <c r="H220" s="208"/>
      <c r="I220" s="210"/>
      <c r="J220" s="211"/>
    </row>
    <row r="221" spans="1:10" s="200" customFormat="1" x14ac:dyDescent="0.4">
      <c r="A221" s="204"/>
      <c r="B221" s="205"/>
      <c r="C221" s="206"/>
      <c r="D221" s="207"/>
      <c r="E221" s="208"/>
      <c r="F221" s="209"/>
      <c r="G221" s="209"/>
      <c r="H221" s="208"/>
      <c r="I221" s="210"/>
      <c r="J221" s="211"/>
    </row>
    <row r="222" spans="1:10" s="200" customFormat="1" x14ac:dyDescent="0.4">
      <c r="A222" s="204"/>
      <c r="B222" s="205"/>
      <c r="C222" s="206"/>
      <c r="D222" s="207"/>
      <c r="E222" s="208"/>
      <c r="F222" s="209"/>
      <c r="G222" s="209"/>
      <c r="H222" s="208"/>
      <c r="I222" s="210"/>
      <c r="J222" s="211"/>
    </row>
    <row r="223" spans="1:10" s="200" customFormat="1" x14ac:dyDescent="0.4">
      <c r="A223" s="204"/>
      <c r="B223" s="205"/>
      <c r="C223" s="206"/>
      <c r="D223" s="207"/>
      <c r="E223" s="208"/>
      <c r="F223" s="209"/>
      <c r="G223" s="209"/>
      <c r="H223" s="208"/>
      <c r="I223" s="210"/>
      <c r="J223" s="211"/>
    </row>
    <row r="224" spans="1:10" s="200" customFormat="1" x14ac:dyDescent="0.4">
      <c r="A224" s="204"/>
      <c r="B224" s="205"/>
      <c r="C224" s="206"/>
      <c r="D224" s="207"/>
      <c r="E224" s="208"/>
      <c r="F224" s="209"/>
      <c r="G224" s="209"/>
      <c r="H224" s="208"/>
      <c r="I224" s="210"/>
      <c r="J224" s="211"/>
    </row>
    <row r="225" spans="1:10" s="200" customFormat="1" x14ac:dyDescent="0.4">
      <c r="A225" s="204"/>
      <c r="B225" s="205"/>
      <c r="C225" s="206"/>
      <c r="D225" s="207"/>
      <c r="E225" s="208"/>
      <c r="F225" s="209"/>
      <c r="G225" s="209"/>
      <c r="H225" s="208"/>
      <c r="I225" s="210"/>
      <c r="J225" s="211"/>
    </row>
    <row r="226" spans="1:10" s="200" customFormat="1" x14ac:dyDescent="0.4">
      <c r="A226" s="204"/>
      <c r="B226" s="205"/>
      <c r="C226" s="206"/>
      <c r="D226" s="207"/>
      <c r="E226" s="208"/>
      <c r="F226" s="209"/>
      <c r="G226" s="209"/>
      <c r="H226" s="208"/>
      <c r="I226" s="210"/>
      <c r="J226" s="211"/>
    </row>
    <row r="227" spans="1:10" s="200" customFormat="1" x14ac:dyDescent="0.4">
      <c r="A227" s="204"/>
      <c r="B227" s="205"/>
      <c r="C227" s="206"/>
      <c r="D227" s="207"/>
      <c r="E227" s="208"/>
      <c r="F227" s="209"/>
      <c r="G227" s="209"/>
      <c r="H227" s="208"/>
      <c r="I227" s="210"/>
      <c r="J227" s="211"/>
    </row>
    <row r="228" spans="1:10" s="200" customFormat="1" x14ac:dyDescent="0.4">
      <c r="A228" s="204"/>
      <c r="B228" s="205"/>
      <c r="C228" s="206"/>
      <c r="D228" s="207"/>
      <c r="E228" s="208"/>
      <c r="F228" s="209"/>
      <c r="G228" s="209"/>
      <c r="H228" s="208"/>
      <c r="I228" s="210"/>
      <c r="J228" s="211"/>
    </row>
    <row r="229" spans="1:10" s="200" customFormat="1" x14ac:dyDescent="0.4">
      <c r="A229" s="204"/>
      <c r="B229" s="205"/>
      <c r="C229" s="206"/>
      <c r="D229" s="207"/>
      <c r="E229" s="208"/>
      <c r="F229" s="209"/>
      <c r="G229" s="209"/>
      <c r="H229" s="208"/>
      <c r="I229" s="210"/>
      <c r="J229" s="211"/>
    </row>
    <row r="230" spans="1:10" s="200" customFormat="1" x14ac:dyDescent="0.4">
      <c r="A230" s="204"/>
      <c r="B230" s="205"/>
      <c r="C230" s="206"/>
      <c r="D230" s="207"/>
      <c r="E230" s="208"/>
      <c r="F230" s="209"/>
      <c r="G230" s="209"/>
      <c r="H230" s="208"/>
      <c r="I230" s="210"/>
      <c r="J230" s="211"/>
    </row>
    <row r="231" spans="1:10" s="200" customFormat="1" x14ac:dyDescent="0.4">
      <c r="A231" s="204"/>
      <c r="B231" s="205"/>
      <c r="C231" s="206"/>
      <c r="D231" s="207"/>
      <c r="E231" s="208"/>
      <c r="F231" s="209"/>
      <c r="G231" s="209"/>
      <c r="H231" s="208"/>
      <c r="I231" s="210"/>
      <c r="J231" s="211"/>
    </row>
    <row r="232" spans="1:10" s="200" customFormat="1" x14ac:dyDescent="0.4">
      <c r="A232" s="204"/>
      <c r="B232" s="205"/>
      <c r="C232" s="206"/>
      <c r="D232" s="207"/>
      <c r="E232" s="208"/>
      <c r="F232" s="209"/>
      <c r="G232" s="209"/>
      <c r="H232" s="208"/>
      <c r="I232" s="210"/>
      <c r="J232" s="211"/>
    </row>
    <row r="233" spans="1:10" s="200" customFormat="1" x14ac:dyDescent="0.4">
      <c r="A233" s="204"/>
      <c r="B233" s="205"/>
      <c r="C233" s="206"/>
      <c r="D233" s="207"/>
      <c r="E233" s="208"/>
      <c r="F233" s="209"/>
      <c r="G233" s="209"/>
      <c r="H233" s="208"/>
      <c r="I233" s="210"/>
      <c r="J233" s="211"/>
    </row>
    <row r="234" spans="1:10" s="200" customFormat="1" x14ac:dyDescent="0.4">
      <c r="A234" s="204"/>
      <c r="B234" s="205"/>
      <c r="C234" s="206"/>
      <c r="D234" s="207"/>
      <c r="E234" s="208"/>
      <c r="F234" s="209"/>
      <c r="G234" s="209"/>
      <c r="H234" s="208"/>
      <c r="I234" s="210"/>
      <c r="J234" s="211"/>
    </row>
    <row r="235" spans="1:10" s="200" customFormat="1" x14ac:dyDescent="0.4">
      <c r="A235" s="204"/>
      <c r="B235" s="205"/>
      <c r="C235" s="206"/>
      <c r="D235" s="207"/>
      <c r="E235" s="208"/>
      <c r="F235" s="209"/>
      <c r="G235" s="209"/>
      <c r="H235" s="208"/>
      <c r="I235" s="210"/>
      <c r="J235" s="211"/>
    </row>
    <row r="236" spans="1:10" s="200" customFormat="1" x14ac:dyDescent="0.4">
      <c r="A236" s="204"/>
      <c r="B236" s="205"/>
      <c r="C236" s="206"/>
      <c r="D236" s="207"/>
      <c r="E236" s="208"/>
      <c r="F236" s="209"/>
      <c r="G236" s="209"/>
      <c r="H236" s="208"/>
      <c r="I236" s="210"/>
      <c r="J236" s="211"/>
    </row>
    <row r="237" spans="1:10" s="200" customFormat="1" x14ac:dyDescent="0.4">
      <c r="A237" s="204"/>
      <c r="B237" s="205"/>
      <c r="C237" s="206"/>
      <c r="D237" s="207"/>
      <c r="E237" s="208"/>
      <c r="F237" s="209"/>
      <c r="G237" s="209"/>
      <c r="H237" s="208"/>
      <c r="I237" s="210"/>
      <c r="J237" s="211"/>
    </row>
    <row r="238" spans="1:10" s="200" customFormat="1" x14ac:dyDescent="0.4">
      <c r="A238" s="204"/>
      <c r="B238" s="205"/>
      <c r="C238" s="206"/>
      <c r="D238" s="207"/>
      <c r="E238" s="208"/>
      <c r="F238" s="209"/>
      <c r="G238" s="209"/>
      <c r="H238" s="208"/>
      <c r="I238" s="210"/>
      <c r="J238" s="211"/>
    </row>
    <row r="239" spans="1:10" s="200" customFormat="1" x14ac:dyDescent="0.4">
      <c r="A239" s="204"/>
      <c r="B239" s="205"/>
      <c r="C239" s="206"/>
      <c r="D239" s="207"/>
      <c r="E239" s="208"/>
      <c r="F239" s="209"/>
      <c r="G239" s="209"/>
      <c r="H239" s="208"/>
      <c r="I239" s="210"/>
      <c r="J239" s="211"/>
    </row>
    <row r="240" spans="1:10" s="200" customFormat="1" x14ac:dyDescent="0.4">
      <c r="A240" s="204"/>
      <c r="B240" s="205"/>
      <c r="C240" s="206"/>
      <c r="D240" s="207"/>
      <c r="E240" s="208"/>
      <c r="F240" s="209"/>
      <c r="G240" s="209"/>
      <c r="H240" s="208"/>
      <c r="I240" s="210"/>
      <c r="J240" s="211"/>
    </row>
    <row r="241" spans="1:10" s="200" customFormat="1" x14ac:dyDescent="0.4">
      <c r="A241" s="204"/>
      <c r="B241" s="205"/>
      <c r="C241" s="206"/>
      <c r="D241" s="207"/>
      <c r="E241" s="208"/>
      <c r="F241" s="209"/>
      <c r="G241" s="209"/>
      <c r="H241" s="208"/>
      <c r="I241" s="210"/>
      <c r="J241" s="211"/>
    </row>
    <row r="242" spans="1:10" s="200" customFormat="1" x14ac:dyDescent="0.4">
      <c r="A242" s="204"/>
      <c r="B242" s="205"/>
      <c r="C242" s="206"/>
      <c r="D242" s="207"/>
      <c r="E242" s="208"/>
      <c r="F242" s="209"/>
      <c r="G242" s="209"/>
      <c r="H242" s="208"/>
      <c r="I242" s="210"/>
      <c r="J242" s="211"/>
    </row>
    <row r="243" spans="1:10" s="200" customFormat="1" x14ac:dyDescent="0.4">
      <c r="A243" s="204"/>
      <c r="B243" s="205"/>
      <c r="C243" s="206"/>
      <c r="D243" s="207"/>
      <c r="E243" s="208"/>
      <c r="F243" s="209"/>
      <c r="G243" s="209"/>
      <c r="H243" s="208"/>
      <c r="I243" s="210"/>
      <c r="J243" s="211"/>
    </row>
    <row r="244" spans="1:10" s="200" customFormat="1" x14ac:dyDescent="0.4">
      <c r="A244" s="204"/>
      <c r="B244" s="205"/>
      <c r="C244" s="206"/>
      <c r="D244" s="207"/>
      <c r="E244" s="208"/>
      <c r="F244" s="209"/>
      <c r="G244" s="209"/>
      <c r="H244" s="208"/>
      <c r="I244" s="210"/>
      <c r="J244" s="211"/>
    </row>
    <row r="245" spans="1:10" s="200" customFormat="1" x14ac:dyDescent="0.4">
      <c r="A245" s="204"/>
      <c r="B245" s="205"/>
      <c r="C245" s="206"/>
      <c r="D245" s="207"/>
      <c r="E245" s="208"/>
      <c r="F245" s="209"/>
      <c r="G245" s="209"/>
      <c r="H245" s="208"/>
      <c r="I245" s="210"/>
      <c r="J245" s="211"/>
    </row>
    <row r="246" spans="1:10" s="200" customFormat="1" x14ac:dyDescent="0.4">
      <c r="A246" s="204"/>
      <c r="B246" s="205"/>
      <c r="C246" s="206"/>
      <c r="D246" s="207"/>
      <c r="E246" s="208"/>
      <c r="F246" s="209"/>
      <c r="G246" s="209"/>
      <c r="H246" s="208"/>
      <c r="I246" s="210"/>
      <c r="J246" s="211"/>
    </row>
    <row r="247" spans="1:10" s="200" customFormat="1" x14ac:dyDescent="0.4">
      <c r="A247" s="204"/>
      <c r="B247" s="205"/>
      <c r="C247" s="206"/>
      <c r="D247" s="207"/>
      <c r="E247" s="208"/>
      <c r="F247" s="209"/>
      <c r="G247" s="209"/>
      <c r="H247" s="208"/>
      <c r="I247" s="210"/>
      <c r="J247" s="211"/>
    </row>
    <row r="248" spans="1:10" s="200" customFormat="1" x14ac:dyDescent="0.4">
      <c r="A248" s="204"/>
      <c r="B248" s="205"/>
      <c r="C248" s="206"/>
      <c r="D248" s="207"/>
      <c r="E248" s="208"/>
      <c r="F248" s="209"/>
      <c r="G248" s="209"/>
      <c r="H248" s="208"/>
      <c r="I248" s="210"/>
      <c r="J248" s="211"/>
    </row>
    <row r="249" spans="1:10" s="200" customFormat="1" x14ac:dyDescent="0.4">
      <c r="A249" s="204"/>
      <c r="B249" s="205"/>
      <c r="C249" s="206"/>
      <c r="D249" s="207"/>
      <c r="E249" s="208"/>
      <c r="F249" s="209"/>
      <c r="G249" s="209"/>
      <c r="H249" s="208"/>
      <c r="I249" s="210"/>
      <c r="J249" s="211"/>
    </row>
    <row r="250" spans="1:10" s="200" customFormat="1" x14ac:dyDescent="0.4">
      <c r="A250" s="204"/>
      <c r="B250" s="205"/>
      <c r="C250" s="206"/>
      <c r="D250" s="207"/>
      <c r="E250" s="208"/>
      <c r="F250" s="209"/>
      <c r="G250" s="209"/>
      <c r="H250" s="208"/>
      <c r="I250" s="210"/>
      <c r="J250" s="211"/>
    </row>
    <row r="251" spans="1:10" s="200" customFormat="1" x14ac:dyDescent="0.4">
      <c r="A251" s="204"/>
      <c r="B251" s="205"/>
      <c r="C251" s="206"/>
      <c r="D251" s="207"/>
      <c r="E251" s="208"/>
      <c r="F251" s="209"/>
      <c r="G251" s="209"/>
      <c r="H251" s="208"/>
      <c r="I251" s="210"/>
      <c r="J251" s="211"/>
    </row>
    <row r="252" spans="1:10" s="200" customFormat="1" x14ac:dyDescent="0.4">
      <c r="A252" s="204"/>
      <c r="B252" s="205"/>
      <c r="C252" s="206"/>
      <c r="D252" s="207"/>
      <c r="E252" s="208"/>
      <c r="F252" s="209"/>
      <c r="G252" s="209"/>
      <c r="H252" s="208"/>
      <c r="I252" s="210"/>
      <c r="J252" s="211"/>
    </row>
    <row r="253" spans="1:10" s="200" customFormat="1" x14ac:dyDescent="0.4">
      <c r="A253" s="204"/>
      <c r="B253" s="205"/>
      <c r="C253" s="206"/>
      <c r="D253" s="207"/>
      <c r="E253" s="208"/>
      <c r="F253" s="209"/>
      <c r="G253" s="209"/>
      <c r="H253" s="208"/>
      <c r="I253" s="210"/>
      <c r="J253" s="211"/>
    </row>
    <row r="254" spans="1:10" s="200" customFormat="1" x14ac:dyDescent="0.4">
      <c r="A254" s="204"/>
      <c r="B254" s="205"/>
      <c r="C254" s="206"/>
      <c r="D254" s="207"/>
      <c r="E254" s="208"/>
      <c r="F254" s="209"/>
      <c r="G254" s="209"/>
      <c r="H254" s="208"/>
      <c r="I254" s="210"/>
      <c r="J254" s="211"/>
    </row>
    <row r="255" spans="1:10" s="200" customFormat="1" x14ac:dyDescent="0.4">
      <c r="A255" s="204"/>
      <c r="B255" s="205"/>
      <c r="C255" s="206"/>
      <c r="D255" s="207"/>
      <c r="E255" s="208"/>
      <c r="F255" s="209"/>
      <c r="G255" s="209"/>
      <c r="H255" s="208"/>
      <c r="I255" s="210"/>
      <c r="J255" s="211"/>
    </row>
    <row r="256" spans="1:10" s="200" customFormat="1" x14ac:dyDescent="0.4">
      <c r="A256" s="204"/>
      <c r="B256" s="205"/>
      <c r="C256" s="206"/>
      <c r="D256" s="207"/>
      <c r="E256" s="208"/>
      <c r="F256" s="209"/>
      <c r="G256" s="209"/>
      <c r="H256" s="208"/>
      <c r="I256" s="210"/>
      <c r="J256" s="211"/>
    </row>
    <row r="257" spans="1:10" s="200" customFormat="1" x14ac:dyDescent="0.4">
      <c r="A257" s="204"/>
      <c r="B257" s="205"/>
      <c r="C257" s="206"/>
      <c r="D257" s="207"/>
      <c r="E257" s="208"/>
      <c r="F257" s="209"/>
      <c r="G257" s="209"/>
      <c r="H257" s="208"/>
      <c r="I257" s="210"/>
      <c r="J257" s="211"/>
    </row>
    <row r="258" spans="1:10" s="200" customFormat="1" x14ac:dyDescent="0.4">
      <c r="A258" s="204"/>
      <c r="B258" s="205"/>
      <c r="C258" s="206"/>
      <c r="D258" s="207"/>
      <c r="E258" s="208"/>
      <c r="F258" s="209"/>
      <c r="G258" s="209"/>
      <c r="H258" s="208"/>
      <c r="I258" s="210"/>
      <c r="J258" s="211"/>
    </row>
    <row r="259" spans="1:10" s="200" customFormat="1" x14ac:dyDescent="0.4">
      <c r="A259" s="204"/>
      <c r="B259" s="205"/>
      <c r="C259" s="206"/>
      <c r="D259" s="207"/>
      <c r="E259" s="208"/>
      <c r="F259" s="209"/>
      <c r="G259" s="209"/>
      <c r="H259" s="208"/>
      <c r="I259" s="210"/>
      <c r="J259" s="211"/>
    </row>
    <row r="260" spans="1:10" s="200" customFormat="1" x14ac:dyDescent="0.4">
      <c r="A260" s="204"/>
      <c r="B260" s="205"/>
      <c r="C260" s="206"/>
      <c r="D260" s="207"/>
      <c r="E260" s="208"/>
      <c r="F260" s="209"/>
      <c r="G260" s="209"/>
      <c r="H260" s="208"/>
      <c r="I260" s="210"/>
      <c r="J260" s="211"/>
    </row>
    <row r="261" spans="1:10" s="200" customFormat="1" x14ac:dyDescent="0.4">
      <c r="A261" s="204"/>
      <c r="B261" s="205"/>
      <c r="C261" s="206"/>
      <c r="D261" s="207"/>
      <c r="E261" s="208"/>
      <c r="F261" s="209"/>
      <c r="G261" s="209"/>
      <c r="H261" s="208"/>
      <c r="I261" s="210"/>
      <c r="J261" s="211"/>
    </row>
    <row r="262" spans="1:10" s="200" customFormat="1" x14ac:dyDescent="0.4">
      <c r="A262" s="204"/>
      <c r="B262" s="205"/>
      <c r="C262" s="206"/>
      <c r="D262" s="207"/>
      <c r="E262" s="208"/>
      <c r="F262" s="209"/>
      <c r="G262" s="209"/>
      <c r="H262" s="208"/>
      <c r="I262" s="210"/>
      <c r="J262" s="211"/>
    </row>
    <row r="263" spans="1:10" s="200" customFormat="1" x14ac:dyDescent="0.4">
      <c r="A263" s="204"/>
      <c r="B263" s="205"/>
      <c r="C263" s="206"/>
      <c r="D263" s="207"/>
      <c r="E263" s="208"/>
      <c r="F263" s="209"/>
      <c r="G263" s="209"/>
      <c r="H263" s="208"/>
      <c r="I263" s="210"/>
      <c r="J263" s="211"/>
    </row>
    <row r="264" spans="1:10" s="200" customFormat="1" x14ac:dyDescent="0.4">
      <c r="A264" s="204"/>
      <c r="B264" s="205"/>
      <c r="C264" s="206"/>
      <c r="D264" s="207"/>
      <c r="E264" s="208"/>
      <c r="F264" s="209"/>
      <c r="G264" s="209"/>
      <c r="H264" s="208"/>
      <c r="I264" s="210"/>
      <c r="J264" s="211"/>
    </row>
    <row r="265" spans="1:10" s="200" customFormat="1" x14ac:dyDescent="0.4">
      <c r="A265" s="204"/>
      <c r="B265" s="205"/>
      <c r="C265" s="206"/>
      <c r="D265" s="207"/>
      <c r="E265" s="208"/>
      <c r="F265" s="209"/>
      <c r="G265" s="209"/>
      <c r="H265" s="208"/>
      <c r="I265" s="210"/>
      <c r="J265" s="211"/>
    </row>
    <row r="266" spans="1:10" s="200" customFormat="1" x14ac:dyDescent="0.4">
      <c r="A266" s="204"/>
      <c r="B266" s="205"/>
      <c r="C266" s="206"/>
      <c r="D266" s="207"/>
      <c r="E266" s="208"/>
      <c r="F266" s="209"/>
      <c r="G266" s="209"/>
      <c r="H266" s="208"/>
      <c r="I266" s="210"/>
      <c r="J266" s="211"/>
    </row>
    <row r="267" spans="1:10" s="200" customFormat="1" x14ac:dyDescent="0.4">
      <c r="A267" s="204"/>
      <c r="B267" s="205"/>
      <c r="C267" s="206"/>
      <c r="D267" s="207"/>
      <c r="E267" s="208"/>
      <c r="F267" s="209"/>
      <c r="G267" s="209"/>
      <c r="H267" s="208"/>
      <c r="I267" s="210"/>
      <c r="J267" s="211"/>
    </row>
    <row r="268" spans="1:10" s="200" customFormat="1" x14ac:dyDescent="0.4">
      <c r="A268" s="204"/>
      <c r="B268" s="205"/>
      <c r="C268" s="206"/>
      <c r="D268" s="207"/>
      <c r="E268" s="208"/>
      <c r="F268" s="209"/>
      <c r="G268" s="209"/>
      <c r="H268" s="208"/>
      <c r="I268" s="210"/>
      <c r="J268" s="211"/>
    </row>
    <row r="269" spans="1:10" s="200" customFormat="1" x14ac:dyDescent="0.4">
      <c r="A269" s="204"/>
      <c r="B269" s="205"/>
      <c r="C269" s="206"/>
      <c r="D269" s="207"/>
      <c r="E269" s="208"/>
      <c r="F269" s="209"/>
      <c r="G269" s="209"/>
      <c r="H269" s="208"/>
      <c r="I269" s="210"/>
      <c r="J269" s="211"/>
    </row>
    <row r="270" spans="1:10" s="200" customFormat="1" x14ac:dyDescent="0.4">
      <c r="A270" s="204"/>
      <c r="B270" s="205"/>
      <c r="C270" s="206"/>
      <c r="D270" s="207"/>
      <c r="E270" s="208"/>
      <c r="F270" s="209"/>
      <c r="G270" s="209"/>
      <c r="H270" s="208"/>
      <c r="I270" s="210"/>
      <c r="J270" s="211"/>
    </row>
  </sheetData>
  <sheetProtection password="CE14" sheet="1" objects="1" scenarios="1" formatCells="0" formatColumns="0" formatRows="0"/>
  <conditionalFormatting sqref="D2">
    <cfRule type="dataBar" priority="83">
      <dataBar>
        <cfvo type="num" val="0.1"/>
        <cfvo type="num" val="1"/>
        <color theme="9" tint="0.39997558519241921"/>
      </dataBar>
      <extLst>
        <ext xmlns:x14="http://schemas.microsoft.com/office/spreadsheetml/2009/9/main" uri="{B025F937-C7B1-47D3-B67F-A62EFF666E3E}">
          <x14:id>{05D14BD3-3B2D-41E9-A32A-2DE34831EFA7}</x14:id>
        </ext>
      </extLst>
    </cfRule>
  </conditionalFormatting>
  <conditionalFormatting sqref="D10">
    <cfRule type="expression" dxfId="47" priority="75">
      <formula>AND(A10&lt;&gt;1,ISNUMBER(B10),ISNUMBER(C10))</formula>
    </cfRule>
  </conditionalFormatting>
  <conditionalFormatting sqref="D52">
    <cfRule type="expression" dxfId="46" priority="74">
      <formula>AND(A52&lt;&gt;1,ISNUMBER(B52),ISNUMBER(C52))</formula>
    </cfRule>
  </conditionalFormatting>
  <conditionalFormatting sqref="D68">
    <cfRule type="expression" dxfId="45" priority="73">
      <formula>AND(A68&lt;&gt;1,ISNUMBER(B68),ISNUMBER(C68))</formula>
    </cfRule>
  </conditionalFormatting>
  <conditionalFormatting sqref="D89">
    <cfRule type="expression" dxfId="44" priority="72">
      <formula>AND(A89&lt;&gt;1,ISNUMBER(B89),ISNUMBER(C89))</formula>
    </cfRule>
  </conditionalFormatting>
  <conditionalFormatting sqref="D103">
    <cfRule type="expression" dxfId="43" priority="71">
      <formula>AND(A103&lt;&gt;1,ISNUMBER(B103),ISNUMBER(C103))</formula>
    </cfRule>
  </conditionalFormatting>
  <conditionalFormatting sqref="D122">
    <cfRule type="expression" dxfId="42" priority="70">
      <formula>AND(A122&lt;&gt;1,ISNUMBER(B122),ISNUMBER(C122))</formula>
    </cfRule>
  </conditionalFormatting>
  <conditionalFormatting sqref="D134">
    <cfRule type="expression" dxfId="41" priority="69">
      <formula>AND(A134&lt;&gt;1,ISNUMBER(B134),ISNUMBER(C134))</formula>
    </cfRule>
  </conditionalFormatting>
  <conditionalFormatting sqref="D149">
    <cfRule type="expression" dxfId="40" priority="68">
      <formula>AND(A149&lt;&gt;1,ISNUMBER(B149),ISNUMBER(C149))</formula>
    </cfRule>
  </conditionalFormatting>
  <conditionalFormatting sqref="D163">
    <cfRule type="expression" dxfId="39" priority="67">
      <formula>AND(A163&lt;&gt;1,ISNUMBER(B163),ISNUMBER(C163))</formula>
    </cfRule>
  </conditionalFormatting>
  <conditionalFormatting sqref="D176">
    <cfRule type="expression" dxfId="38" priority="66">
      <formula>AND(A176&lt;&gt;1,ISNUMBER(B176),ISNUMBER(C176))</formula>
    </cfRule>
  </conditionalFormatting>
  <conditionalFormatting sqref="D189">
    <cfRule type="expression" dxfId="37" priority="65">
      <formula>AND(A189&lt;&gt;1,ISNUMBER(B189),ISNUMBER(C189))</formula>
    </cfRule>
  </conditionalFormatting>
  <conditionalFormatting sqref="D190:D198">
    <cfRule type="expression" dxfId="36" priority="44">
      <formula>AND(A190&lt;&gt;1,ISNUMBER(B190),ISNUMBER(C190))</formula>
    </cfRule>
  </conditionalFormatting>
  <conditionalFormatting sqref="D150:D159">
    <cfRule type="expression" dxfId="35" priority="47">
      <formula>AND(A150&lt;&gt;1,ISNUMBER(B150),ISNUMBER(C150))</formula>
    </cfRule>
  </conditionalFormatting>
  <conditionalFormatting sqref="D164:D172">
    <cfRule type="expression" dxfId="34" priority="46">
      <formula>AND(A164&lt;&gt;1,ISNUMBER(B164),ISNUMBER(C164))</formula>
    </cfRule>
  </conditionalFormatting>
  <conditionalFormatting sqref="D11:D14">
    <cfRule type="expression" dxfId="33" priority="55">
      <formula>AND(A11&lt;&gt;1,ISNUMBER(B11),ISNUMBER(C11))</formula>
    </cfRule>
  </conditionalFormatting>
  <conditionalFormatting sqref="D19:D48">
    <cfRule type="expression" dxfId="32" priority="54">
      <formula>AND(A19&lt;&gt;1,ISNUMBER(B19),ISNUMBER(C19))</formula>
    </cfRule>
  </conditionalFormatting>
  <conditionalFormatting sqref="D53:D64">
    <cfRule type="expression" dxfId="31" priority="53">
      <formula>AND(A53&lt;&gt;1,ISNUMBER(B53),ISNUMBER(C53))</formula>
    </cfRule>
  </conditionalFormatting>
  <conditionalFormatting sqref="D69:D83">
    <cfRule type="expression" dxfId="30" priority="52">
      <formula>AND(A69&lt;&gt;1,ISNUMBER(B69),ISNUMBER(C69))</formula>
    </cfRule>
  </conditionalFormatting>
  <conditionalFormatting sqref="D90:D99">
    <cfRule type="expression" dxfId="29" priority="51">
      <formula>AND(A90&lt;&gt;1,ISNUMBER(B90),ISNUMBER(C90))</formula>
    </cfRule>
  </conditionalFormatting>
  <conditionalFormatting sqref="D104:D118">
    <cfRule type="expression" dxfId="28" priority="50">
      <formula>AND(A104&lt;&gt;1,ISNUMBER(B104),ISNUMBER(C104))</formula>
    </cfRule>
  </conditionalFormatting>
  <conditionalFormatting sqref="D123:D130">
    <cfRule type="expression" dxfId="27" priority="49">
      <formula>AND(A123&lt;&gt;1,ISNUMBER(B123),ISNUMBER(C123))</formula>
    </cfRule>
  </conditionalFormatting>
  <conditionalFormatting sqref="D135:D143">
    <cfRule type="expression" dxfId="26" priority="48">
      <formula>AND(A135&lt;&gt;1,ISNUMBER(B135),ISNUMBER(C135))</formula>
    </cfRule>
  </conditionalFormatting>
  <conditionalFormatting sqref="D177:D185">
    <cfRule type="expression" dxfId="25" priority="45">
      <formula>AND(A177&lt;&gt;1,ISNUMBER(B177),ISNUMBER(C177))</formula>
    </cfRule>
  </conditionalFormatting>
  <conditionalFormatting sqref="D18">
    <cfRule type="expression" dxfId="24" priority="42">
      <formula>AND(A18&lt;&gt;1,ISNUMBER(B18),ISNUMBER(C18))</formula>
    </cfRule>
  </conditionalFormatting>
  <conditionalFormatting sqref="F69:F83">
    <cfRule type="expression" dxfId="23" priority="9">
      <formula>AND(A69=1,E69="S", NOT(ISBLANK(F69)))</formula>
    </cfRule>
  </conditionalFormatting>
  <conditionalFormatting sqref="F90:F99">
    <cfRule type="expression" dxfId="22" priority="8">
      <formula>AND(A90=1,E90="S", NOT(ISBLANK(F90)))</formula>
    </cfRule>
  </conditionalFormatting>
  <conditionalFormatting sqref="F190:F198">
    <cfRule type="expression" dxfId="21" priority="1">
      <formula>AND(A190=1,E190="S", NOT(ISBLANK(F190)))</formula>
    </cfRule>
  </conditionalFormatting>
  <conditionalFormatting sqref="F10">
    <cfRule type="expression" dxfId="20" priority="33">
      <formula>AND(A10=1,E10="S", NOT(ISBLANK(F10)))</formula>
    </cfRule>
  </conditionalFormatting>
  <conditionalFormatting sqref="F18">
    <cfRule type="expression" dxfId="19" priority="32">
      <formula>AND(A18=1,E18="S", NOT(ISBLANK(F18)))</formula>
    </cfRule>
  </conditionalFormatting>
  <conditionalFormatting sqref="F52">
    <cfRule type="expression" dxfId="18" priority="31">
      <formula>AND(A52=1,E52="S", NOT(ISBLANK(F52)))</formula>
    </cfRule>
  </conditionalFormatting>
  <conditionalFormatting sqref="F68">
    <cfRule type="expression" dxfId="17" priority="30">
      <formula>AND(A68=1,E68="S", NOT(ISBLANK(F68)))</formula>
    </cfRule>
  </conditionalFormatting>
  <conditionalFormatting sqref="F89">
    <cfRule type="expression" dxfId="16" priority="29">
      <formula>AND(A89=1,E89="S", NOT(ISBLANK(F89)))</formula>
    </cfRule>
  </conditionalFormatting>
  <conditionalFormatting sqref="F103">
    <cfRule type="expression" dxfId="15" priority="28">
      <formula>AND(A103=1,E103="S", NOT(ISBLANK(F103)))</formula>
    </cfRule>
  </conditionalFormatting>
  <conditionalFormatting sqref="F122">
    <cfRule type="expression" dxfId="14" priority="27">
      <formula>AND(A122=1,E122="S", NOT(ISBLANK(F122)))</formula>
    </cfRule>
  </conditionalFormatting>
  <conditionalFormatting sqref="F134">
    <cfRule type="expression" dxfId="13" priority="26">
      <formula>AND(A134=1,E134="S", NOT(ISBLANK(F134)))</formula>
    </cfRule>
  </conditionalFormatting>
  <conditionalFormatting sqref="F149">
    <cfRule type="expression" dxfId="12" priority="25">
      <formula>AND(A149=1,E149="S", NOT(ISBLANK(F149)))</formula>
    </cfRule>
  </conditionalFormatting>
  <conditionalFormatting sqref="F163">
    <cfRule type="expression" dxfId="11" priority="24">
      <formula>AND(A163=1,E163="S", NOT(ISBLANK(F163)))</formula>
    </cfRule>
  </conditionalFormatting>
  <conditionalFormatting sqref="F176">
    <cfRule type="expression" dxfId="10" priority="23">
      <formula>AND(A176=1,E176="S", NOT(ISBLANK(F176)))</formula>
    </cfRule>
  </conditionalFormatting>
  <conditionalFormatting sqref="F189">
    <cfRule type="expression" dxfId="9" priority="22">
      <formula>AND(A189=1,E189="S", NOT(ISBLANK(F189)))</formula>
    </cfRule>
  </conditionalFormatting>
  <conditionalFormatting sqref="F11:F14">
    <cfRule type="expression" dxfId="8" priority="12">
      <formula>AND(A11=1,E11="S", NOT(ISBLANK(F11)))</formula>
    </cfRule>
  </conditionalFormatting>
  <conditionalFormatting sqref="F19:F48">
    <cfRule type="expression" dxfId="7" priority="11">
      <formula>AND(A19=1,E19="S", NOT(ISBLANK(F19)))</formula>
    </cfRule>
  </conditionalFormatting>
  <conditionalFormatting sqref="F53:F64">
    <cfRule type="expression" dxfId="6" priority="10">
      <formula>AND(A53=1,E53="S", NOT(ISBLANK(F53)))</formula>
    </cfRule>
  </conditionalFormatting>
  <conditionalFormatting sqref="F104:F118">
    <cfRule type="expression" dxfId="5" priority="7">
      <formula>AND(A104=1,E104="S", NOT(ISBLANK(F104)))</formula>
    </cfRule>
  </conditionalFormatting>
  <conditionalFormatting sqref="F123:F130">
    <cfRule type="expression" dxfId="4" priority="6">
      <formula>AND(A123=1,E123="S", NOT(ISBLANK(F123)))</formula>
    </cfRule>
  </conditionalFormatting>
  <conditionalFormatting sqref="F135:F143">
    <cfRule type="expression" dxfId="3" priority="5">
      <formula>AND(A135=1,E135="S", NOT(ISBLANK(F135)))</formula>
    </cfRule>
  </conditionalFormatting>
  <conditionalFormatting sqref="F150:F159">
    <cfRule type="expression" dxfId="2" priority="4">
      <formula>AND(A150=1,E150="S", NOT(ISBLANK(F150)))</formula>
    </cfRule>
  </conditionalFormatting>
  <conditionalFormatting sqref="F164:F172">
    <cfRule type="expression" dxfId="1" priority="3">
      <formula>AND(A164=1,E164="S", NOT(ISBLANK(F164)))</formula>
    </cfRule>
  </conditionalFormatting>
  <conditionalFormatting sqref="F177:F185">
    <cfRule type="expression" dxfId="0" priority="2">
      <formula>AND(A177=1,E177="S", NOT(ISBLANK(F177)))</formula>
    </cfRule>
  </conditionalFormatting>
  <dataValidations count="1">
    <dataValidation type="list" allowBlank="1" showDropDown="1" showInputMessage="1" showErrorMessage="1" error="opção inválida!" sqref="E10:E14 E149:E159 E122:E130 E103:E118 E189:E198 E134:E143 E89:E99 E68:E83 E52:E64 E18:E48 E163:E172 E176:E185 H10:H14 H18:H48 H52:H64 H68:H83 H89:H99 H103:H118 H122:H130 H134:H143 H149:H159 H163:H172 H176:H185 H189:H198">
      <formula1>"s,n,S,N"</formula1>
    </dataValidation>
  </dataValidations>
  <pageMargins left="0.511811024" right="0.511811024" top="0.78740157499999996" bottom="0.78740157499999996" header="0.31496062000000002" footer="0.31496062000000002"/>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05D14BD3-3B2D-41E9-A32A-2DE34831EFA7}">
            <x14:dataBar minLength="0" maxLength="100" gradient="0">
              <x14:cfvo type="num">
                <xm:f>0.1</xm:f>
              </x14:cfvo>
              <x14:cfvo type="num">
                <xm:f>1</xm:f>
              </x14:cfvo>
              <x14:negativeFillColor rgb="FFFF0000"/>
              <x14:axisColor rgb="FF000000"/>
            </x14:dataBar>
          </x14:cfRule>
          <xm:sqref>D2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09"/>
  <sheetViews>
    <sheetView workbookViewId="0">
      <selection activeCell="C14" sqref="C14"/>
    </sheetView>
  </sheetViews>
  <sheetFormatPr defaultRowHeight="14.6" x14ac:dyDescent="0.4"/>
  <sheetData>
    <row r="1" spans="1:1" x14ac:dyDescent="0.4">
      <c r="A1" s="2" t="s">
        <v>581</v>
      </c>
    </row>
    <row r="2" spans="1:1" x14ac:dyDescent="0.4">
      <c r="A2" s="2" t="s">
        <v>582</v>
      </c>
    </row>
    <row r="3" spans="1:1" x14ac:dyDescent="0.4">
      <c r="A3" s="2" t="s">
        <v>583</v>
      </c>
    </row>
    <row r="4" spans="1:1" x14ac:dyDescent="0.4">
      <c r="A4" s="2" t="s">
        <v>584</v>
      </c>
    </row>
    <row r="5" spans="1:1" x14ac:dyDescent="0.4">
      <c r="A5" s="2" t="s">
        <v>585</v>
      </c>
    </row>
    <row r="6" spans="1:1" x14ac:dyDescent="0.4">
      <c r="A6" s="2" t="s">
        <v>586</v>
      </c>
    </row>
    <row r="7" spans="1:1" x14ac:dyDescent="0.4">
      <c r="A7" s="2" t="s">
        <v>587</v>
      </c>
    </row>
    <row r="8" spans="1:1" x14ac:dyDescent="0.4">
      <c r="A8" s="2" t="s">
        <v>588</v>
      </c>
    </row>
    <row r="9" spans="1:1" x14ac:dyDescent="0.4">
      <c r="A9" s="2" t="s">
        <v>589</v>
      </c>
    </row>
    <row r="10" spans="1:1" x14ac:dyDescent="0.4">
      <c r="A10" s="2" t="s">
        <v>590</v>
      </c>
    </row>
    <row r="11" spans="1:1" x14ac:dyDescent="0.4">
      <c r="A11" s="2" t="s">
        <v>591</v>
      </c>
    </row>
    <row r="12" spans="1:1" x14ac:dyDescent="0.4">
      <c r="A12" s="2" t="s">
        <v>592</v>
      </c>
    </row>
    <row r="13" spans="1:1" x14ac:dyDescent="0.4">
      <c r="A13" s="2" t="s">
        <v>593</v>
      </c>
    </row>
    <row r="14" spans="1:1" x14ac:dyDescent="0.4">
      <c r="A14" s="2" t="s">
        <v>594</v>
      </c>
    </row>
    <row r="15" spans="1:1" x14ac:dyDescent="0.4">
      <c r="A15" s="2" t="s">
        <v>595</v>
      </c>
    </row>
    <row r="16" spans="1:1" x14ac:dyDescent="0.4">
      <c r="A16" s="2" t="s">
        <v>596</v>
      </c>
    </row>
    <row r="17" spans="1:1" x14ac:dyDescent="0.4">
      <c r="A17" s="2" t="s">
        <v>597</v>
      </c>
    </row>
    <row r="18" spans="1:1" x14ac:dyDescent="0.4">
      <c r="A18" s="2" t="s">
        <v>598</v>
      </c>
    </row>
    <row r="19" spans="1:1" x14ac:dyDescent="0.4">
      <c r="A19" s="2" t="s">
        <v>599</v>
      </c>
    </row>
    <row r="20" spans="1:1" x14ac:dyDescent="0.4">
      <c r="A20" s="2" t="s">
        <v>600</v>
      </c>
    </row>
    <row r="21" spans="1:1" x14ac:dyDescent="0.4">
      <c r="A21" s="2" t="s">
        <v>601</v>
      </c>
    </row>
    <row r="22" spans="1:1" x14ac:dyDescent="0.4">
      <c r="A22" s="2" t="s">
        <v>602</v>
      </c>
    </row>
    <row r="23" spans="1:1" x14ac:dyDescent="0.4">
      <c r="A23" s="2" t="s">
        <v>603</v>
      </c>
    </row>
    <row r="24" spans="1:1" x14ac:dyDescent="0.4">
      <c r="A24" s="2" t="s">
        <v>604</v>
      </c>
    </row>
    <row r="25" spans="1:1" x14ac:dyDescent="0.4">
      <c r="A25" s="2" t="s">
        <v>605</v>
      </c>
    </row>
    <row r="26" spans="1:1" x14ac:dyDescent="0.4">
      <c r="A26" s="2" t="s">
        <v>606</v>
      </c>
    </row>
    <row r="27" spans="1:1" x14ac:dyDescent="0.4">
      <c r="A27" s="2" t="s">
        <v>607</v>
      </c>
    </row>
    <row r="28" spans="1:1" x14ac:dyDescent="0.4">
      <c r="A28" s="2" t="s">
        <v>608</v>
      </c>
    </row>
    <row r="29" spans="1:1" x14ac:dyDescent="0.4">
      <c r="A29" s="2" t="s">
        <v>609</v>
      </c>
    </row>
    <row r="30" spans="1:1" x14ac:dyDescent="0.4">
      <c r="A30" s="2" t="s">
        <v>610</v>
      </c>
    </row>
    <row r="31" spans="1:1" x14ac:dyDescent="0.4">
      <c r="A31" s="2" t="s">
        <v>611</v>
      </c>
    </row>
    <row r="32" spans="1:1" x14ac:dyDescent="0.4">
      <c r="A32" s="2" t="s">
        <v>612</v>
      </c>
    </row>
    <row r="33" spans="1:1" x14ac:dyDescent="0.4">
      <c r="A33" s="2" t="s">
        <v>613</v>
      </c>
    </row>
    <row r="34" spans="1:1" x14ac:dyDescent="0.4">
      <c r="A34" s="2" t="s">
        <v>614</v>
      </c>
    </row>
    <row r="35" spans="1:1" x14ac:dyDescent="0.4">
      <c r="A35" s="2" t="s">
        <v>615</v>
      </c>
    </row>
    <row r="36" spans="1:1" x14ac:dyDescent="0.4">
      <c r="A36" s="2" t="s">
        <v>616</v>
      </c>
    </row>
    <row r="37" spans="1:1" x14ac:dyDescent="0.4">
      <c r="A37" s="2" t="s">
        <v>617</v>
      </c>
    </row>
    <row r="38" spans="1:1" x14ac:dyDescent="0.4">
      <c r="A38" s="2" t="s">
        <v>618</v>
      </c>
    </row>
    <row r="39" spans="1:1" x14ac:dyDescent="0.4">
      <c r="A39" s="2" t="s">
        <v>619</v>
      </c>
    </row>
    <row r="40" spans="1:1" x14ac:dyDescent="0.4">
      <c r="A40" s="2" t="s">
        <v>620</v>
      </c>
    </row>
    <row r="41" spans="1:1" x14ac:dyDescent="0.4">
      <c r="A41" s="2" t="s">
        <v>621</v>
      </c>
    </row>
    <row r="42" spans="1:1" x14ac:dyDescent="0.4">
      <c r="A42" s="2" t="s">
        <v>622</v>
      </c>
    </row>
    <row r="43" spans="1:1" x14ac:dyDescent="0.4">
      <c r="A43" s="2" t="s">
        <v>623</v>
      </c>
    </row>
    <row r="44" spans="1:1" x14ac:dyDescent="0.4">
      <c r="A44" s="2" t="s">
        <v>624</v>
      </c>
    </row>
    <row r="45" spans="1:1" x14ac:dyDescent="0.4">
      <c r="A45" s="2" t="s">
        <v>625</v>
      </c>
    </row>
    <row r="46" spans="1:1" x14ac:dyDescent="0.4">
      <c r="A46" s="2" t="s">
        <v>626</v>
      </c>
    </row>
    <row r="47" spans="1:1" x14ac:dyDescent="0.4">
      <c r="A47" s="2" t="s">
        <v>627</v>
      </c>
    </row>
    <row r="48" spans="1:1" x14ac:dyDescent="0.4">
      <c r="A48" s="2" t="s">
        <v>628</v>
      </c>
    </row>
    <row r="49" spans="1:1" x14ac:dyDescent="0.4">
      <c r="A49" s="2" t="s">
        <v>629</v>
      </c>
    </row>
    <row r="50" spans="1:1" x14ac:dyDescent="0.4">
      <c r="A50" s="2" t="s">
        <v>630</v>
      </c>
    </row>
    <row r="51" spans="1:1" x14ac:dyDescent="0.4">
      <c r="A51" s="2" t="s">
        <v>631</v>
      </c>
    </row>
    <row r="52" spans="1:1" x14ac:dyDescent="0.4">
      <c r="A52" s="2" t="s">
        <v>632</v>
      </c>
    </row>
    <row r="53" spans="1:1" x14ac:dyDescent="0.4">
      <c r="A53" s="2" t="s">
        <v>633</v>
      </c>
    </row>
    <row r="54" spans="1:1" x14ac:dyDescent="0.4">
      <c r="A54" s="2" t="s">
        <v>634</v>
      </c>
    </row>
    <row r="55" spans="1:1" x14ac:dyDescent="0.4">
      <c r="A55" s="2" t="s">
        <v>635</v>
      </c>
    </row>
    <row r="56" spans="1:1" x14ac:dyDescent="0.4">
      <c r="A56" s="2" t="s">
        <v>636</v>
      </c>
    </row>
    <row r="57" spans="1:1" x14ac:dyDescent="0.4">
      <c r="A57" s="2" t="s">
        <v>637</v>
      </c>
    </row>
    <row r="58" spans="1:1" x14ac:dyDescent="0.4">
      <c r="A58" s="2" t="s">
        <v>638</v>
      </c>
    </row>
    <row r="59" spans="1:1" x14ac:dyDescent="0.4">
      <c r="A59" s="2" t="s">
        <v>639</v>
      </c>
    </row>
    <row r="60" spans="1:1" x14ac:dyDescent="0.4">
      <c r="A60" s="2" t="s">
        <v>640</v>
      </c>
    </row>
    <row r="61" spans="1:1" x14ac:dyDescent="0.4">
      <c r="A61" s="2" t="s">
        <v>641</v>
      </c>
    </row>
    <row r="62" spans="1:1" x14ac:dyDescent="0.4">
      <c r="A62" s="2" t="s">
        <v>642</v>
      </c>
    </row>
    <row r="63" spans="1:1" x14ac:dyDescent="0.4">
      <c r="A63" s="2" t="s">
        <v>643</v>
      </c>
    </row>
    <row r="64" spans="1:1" x14ac:dyDescent="0.4">
      <c r="A64" s="2" t="s">
        <v>644</v>
      </c>
    </row>
    <row r="65" spans="1:1" x14ac:dyDescent="0.4">
      <c r="A65" s="2" t="s">
        <v>645</v>
      </c>
    </row>
    <row r="66" spans="1:1" x14ac:dyDescent="0.4">
      <c r="A66" s="2" t="s">
        <v>646</v>
      </c>
    </row>
    <row r="67" spans="1:1" x14ac:dyDescent="0.4">
      <c r="A67" s="2" t="s">
        <v>647</v>
      </c>
    </row>
    <row r="68" spans="1:1" x14ac:dyDescent="0.4">
      <c r="A68" s="2" t="s">
        <v>648</v>
      </c>
    </row>
    <row r="69" spans="1:1" x14ac:dyDescent="0.4">
      <c r="A69" s="2" t="s">
        <v>649</v>
      </c>
    </row>
    <row r="70" spans="1:1" x14ac:dyDescent="0.4">
      <c r="A70" s="2" t="s">
        <v>650</v>
      </c>
    </row>
    <row r="71" spans="1:1" x14ac:dyDescent="0.4">
      <c r="A71" s="2" t="s">
        <v>651</v>
      </c>
    </row>
    <row r="72" spans="1:1" x14ac:dyDescent="0.4">
      <c r="A72" s="2" t="s">
        <v>652</v>
      </c>
    </row>
    <row r="73" spans="1:1" x14ac:dyDescent="0.4">
      <c r="A73" s="2" t="s">
        <v>653</v>
      </c>
    </row>
    <row r="74" spans="1:1" x14ac:dyDescent="0.4">
      <c r="A74" s="2" t="s">
        <v>654</v>
      </c>
    </row>
    <row r="75" spans="1:1" x14ac:dyDescent="0.4">
      <c r="A75" s="2" t="s">
        <v>655</v>
      </c>
    </row>
    <row r="76" spans="1:1" x14ac:dyDescent="0.4">
      <c r="A76" s="2" t="s">
        <v>656</v>
      </c>
    </row>
    <row r="77" spans="1:1" x14ac:dyDescent="0.4">
      <c r="A77" s="2" t="s">
        <v>657</v>
      </c>
    </row>
    <row r="78" spans="1:1" x14ac:dyDescent="0.4">
      <c r="A78" s="2" t="s">
        <v>658</v>
      </c>
    </row>
    <row r="79" spans="1:1" x14ac:dyDescent="0.4">
      <c r="A79" s="2" t="s">
        <v>659</v>
      </c>
    </row>
    <row r="80" spans="1:1" x14ac:dyDescent="0.4">
      <c r="A80" s="2" t="s">
        <v>660</v>
      </c>
    </row>
    <row r="81" spans="1:1" x14ac:dyDescent="0.4">
      <c r="A81" s="2" t="s">
        <v>661</v>
      </c>
    </row>
    <row r="82" spans="1:1" x14ac:dyDescent="0.4">
      <c r="A82" s="2" t="s">
        <v>662</v>
      </c>
    </row>
    <row r="83" spans="1:1" x14ac:dyDescent="0.4">
      <c r="A83" s="2" t="s">
        <v>663</v>
      </c>
    </row>
    <row r="84" spans="1:1" x14ac:dyDescent="0.4">
      <c r="A84" s="2" t="s">
        <v>664</v>
      </c>
    </row>
    <row r="85" spans="1:1" x14ac:dyDescent="0.4">
      <c r="A85" s="2" t="s">
        <v>665</v>
      </c>
    </row>
    <row r="86" spans="1:1" x14ac:dyDescent="0.4">
      <c r="A86" s="2" t="s">
        <v>666</v>
      </c>
    </row>
    <row r="87" spans="1:1" x14ac:dyDescent="0.4">
      <c r="A87" s="2" t="s">
        <v>667</v>
      </c>
    </row>
    <row r="88" spans="1:1" x14ac:dyDescent="0.4">
      <c r="A88" s="2" t="s">
        <v>668</v>
      </c>
    </row>
    <row r="89" spans="1:1" x14ac:dyDescent="0.4">
      <c r="A89" s="2" t="s">
        <v>669</v>
      </c>
    </row>
    <row r="90" spans="1:1" x14ac:dyDescent="0.4">
      <c r="A90" s="2" t="s">
        <v>670</v>
      </c>
    </row>
    <row r="91" spans="1:1" x14ac:dyDescent="0.4">
      <c r="A91" s="2" t="s">
        <v>671</v>
      </c>
    </row>
    <row r="92" spans="1:1" x14ac:dyDescent="0.4">
      <c r="A92" s="2" t="s">
        <v>672</v>
      </c>
    </row>
    <row r="93" spans="1:1" x14ac:dyDescent="0.4">
      <c r="A93" s="2" t="s">
        <v>673</v>
      </c>
    </row>
    <row r="94" spans="1:1" x14ac:dyDescent="0.4">
      <c r="A94" s="2" t="s">
        <v>674</v>
      </c>
    </row>
    <row r="95" spans="1:1" x14ac:dyDescent="0.4">
      <c r="A95" s="2" t="s">
        <v>675</v>
      </c>
    </row>
    <row r="96" spans="1:1" x14ac:dyDescent="0.4">
      <c r="A96" s="2" t="s">
        <v>676</v>
      </c>
    </row>
    <row r="97" spans="1:1" x14ac:dyDescent="0.4">
      <c r="A97" s="2" t="s">
        <v>677</v>
      </c>
    </row>
    <row r="98" spans="1:1" x14ac:dyDescent="0.4">
      <c r="A98" s="2" t="s">
        <v>678</v>
      </c>
    </row>
    <row r="99" spans="1:1" x14ac:dyDescent="0.4">
      <c r="A99" s="2" t="s">
        <v>679</v>
      </c>
    </row>
    <row r="100" spans="1:1" x14ac:dyDescent="0.4">
      <c r="A100" s="2" t="s">
        <v>680</v>
      </c>
    </row>
    <row r="101" spans="1:1" x14ac:dyDescent="0.4">
      <c r="A101" s="2" t="s">
        <v>681</v>
      </c>
    </row>
    <row r="102" spans="1:1" x14ac:dyDescent="0.4">
      <c r="A102" s="2" t="s">
        <v>682</v>
      </c>
    </row>
    <row r="103" spans="1:1" x14ac:dyDescent="0.4">
      <c r="A103" s="2" t="s">
        <v>683</v>
      </c>
    </row>
    <row r="104" spans="1:1" x14ac:dyDescent="0.4">
      <c r="A104" s="2" t="s">
        <v>684</v>
      </c>
    </row>
    <row r="105" spans="1:1" x14ac:dyDescent="0.4">
      <c r="A105" s="2" t="s">
        <v>685</v>
      </c>
    </row>
    <row r="106" spans="1:1" x14ac:dyDescent="0.4">
      <c r="A106" s="2" t="s">
        <v>686</v>
      </c>
    </row>
    <row r="107" spans="1:1" x14ac:dyDescent="0.4">
      <c r="A107" s="2" t="s">
        <v>687</v>
      </c>
    </row>
    <row r="108" spans="1:1" x14ac:dyDescent="0.4">
      <c r="A108" s="2" t="s">
        <v>688</v>
      </c>
    </row>
    <row r="109" spans="1:1" x14ac:dyDescent="0.4">
      <c r="A109" s="2" t="s">
        <v>689</v>
      </c>
    </row>
    <row r="110" spans="1:1" x14ac:dyDescent="0.4">
      <c r="A110" s="2" t="s">
        <v>690</v>
      </c>
    </row>
    <row r="111" spans="1:1" x14ac:dyDescent="0.4">
      <c r="A111" s="2" t="s">
        <v>691</v>
      </c>
    </row>
    <row r="112" spans="1:1" x14ac:dyDescent="0.4">
      <c r="A112" s="2" t="s">
        <v>692</v>
      </c>
    </row>
    <row r="113" spans="1:1" x14ac:dyDescent="0.4">
      <c r="A113" s="2" t="s">
        <v>693</v>
      </c>
    </row>
    <row r="114" spans="1:1" x14ac:dyDescent="0.4">
      <c r="A114" s="2" t="s">
        <v>694</v>
      </c>
    </row>
    <row r="115" spans="1:1" x14ac:dyDescent="0.4">
      <c r="A115" s="2" t="s">
        <v>695</v>
      </c>
    </row>
    <row r="116" spans="1:1" x14ac:dyDescent="0.4">
      <c r="A116" s="2" t="s">
        <v>696</v>
      </c>
    </row>
    <row r="117" spans="1:1" x14ac:dyDescent="0.4">
      <c r="A117" s="2" t="s">
        <v>697</v>
      </c>
    </row>
    <row r="118" spans="1:1" x14ac:dyDescent="0.4">
      <c r="A118" s="2" t="s">
        <v>698</v>
      </c>
    </row>
    <row r="119" spans="1:1" x14ac:dyDescent="0.4">
      <c r="A119" s="2" t="s">
        <v>699</v>
      </c>
    </row>
    <row r="120" spans="1:1" x14ac:dyDescent="0.4">
      <c r="A120" s="2" t="s">
        <v>700</v>
      </c>
    </row>
    <row r="121" spans="1:1" x14ac:dyDescent="0.4">
      <c r="A121" s="2" t="s">
        <v>701</v>
      </c>
    </row>
    <row r="122" spans="1:1" x14ac:dyDescent="0.4">
      <c r="A122" s="2" t="s">
        <v>702</v>
      </c>
    </row>
    <row r="123" spans="1:1" x14ac:dyDescent="0.4">
      <c r="A123" s="2" t="s">
        <v>703</v>
      </c>
    </row>
    <row r="124" spans="1:1" x14ac:dyDescent="0.4">
      <c r="A124" s="2" t="s">
        <v>704</v>
      </c>
    </row>
    <row r="125" spans="1:1" x14ac:dyDescent="0.4">
      <c r="A125" s="2" t="s">
        <v>705</v>
      </c>
    </row>
    <row r="126" spans="1:1" x14ac:dyDescent="0.4">
      <c r="A126" s="2" t="s">
        <v>706</v>
      </c>
    </row>
    <row r="127" spans="1:1" x14ac:dyDescent="0.4">
      <c r="A127" s="2" t="s">
        <v>707</v>
      </c>
    </row>
    <row r="128" spans="1:1" x14ac:dyDescent="0.4">
      <c r="A128" s="2" t="s">
        <v>708</v>
      </c>
    </row>
    <row r="129" spans="1:1" x14ac:dyDescent="0.4">
      <c r="A129" s="2" t="s">
        <v>709</v>
      </c>
    </row>
    <row r="130" spans="1:1" x14ac:dyDescent="0.4">
      <c r="A130" s="2" t="s">
        <v>710</v>
      </c>
    </row>
    <row r="131" spans="1:1" x14ac:dyDescent="0.4">
      <c r="A131" s="2" t="s">
        <v>711</v>
      </c>
    </row>
    <row r="132" spans="1:1" x14ac:dyDescent="0.4">
      <c r="A132" s="2" t="s">
        <v>712</v>
      </c>
    </row>
    <row r="133" spans="1:1" x14ac:dyDescent="0.4">
      <c r="A133" s="2" t="s">
        <v>713</v>
      </c>
    </row>
    <row r="134" spans="1:1" x14ac:dyDescent="0.4">
      <c r="A134" s="2" t="s">
        <v>714</v>
      </c>
    </row>
    <row r="135" spans="1:1" x14ac:dyDescent="0.4">
      <c r="A135" s="2" t="s">
        <v>715</v>
      </c>
    </row>
    <row r="136" spans="1:1" x14ac:dyDescent="0.4">
      <c r="A136" s="2" t="s">
        <v>716</v>
      </c>
    </row>
    <row r="137" spans="1:1" x14ac:dyDescent="0.4">
      <c r="A137" s="2" t="s">
        <v>717</v>
      </c>
    </row>
    <row r="138" spans="1:1" x14ac:dyDescent="0.4">
      <c r="A138" s="2" t="s">
        <v>718</v>
      </c>
    </row>
    <row r="139" spans="1:1" x14ac:dyDescent="0.4">
      <c r="A139" s="2" t="s">
        <v>719</v>
      </c>
    </row>
    <row r="140" spans="1:1" x14ac:dyDescent="0.4">
      <c r="A140" s="2" t="s">
        <v>720</v>
      </c>
    </row>
    <row r="141" spans="1:1" x14ac:dyDescent="0.4">
      <c r="A141" s="2" t="s">
        <v>721</v>
      </c>
    </row>
    <row r="142" spans="1:1" x14ac:dyDescent="0.4">
      <c r="A142" s="2" t="s">
        <v>722</v>
      </c>
    </row>
    <row r="143" spans="1:1" x14ac:dyDescent="0.4">
      <c r="A143" s="2" t="s">
        <v>723</v>
      </c>
    </row>
    <row r="144" spans="1:1" x14ac:dyDescent="0.4">
      <c r="A144" s="2" t="s">
        <v>724</v>
      </c>
    </row>
    <row r="145" spans="1:1" x14ac:dyDescent="0.4">
      <c r="A145" s="2" t="s">
        <v>725</v>
      </c>
    </row>
    <row r="146" spans="1:1" x14ac:dyDescent="0.4">
      <c r="A146" s="2" t="s">
        <v>726</v>
      </c>
    </row>
    <row r="147" spans="1:1" x14ac:dyDescent="0.4">
      <c r="A147" s="2" t="s">
        <v>727</v>
      </c>
    </row>
    <row r="148" spans="1:1" x14ac:dyDescent="0.4">
      <c r="A148" s="2" t="s">
        <v>728</v>
      </c>
    </row>
    <row r="149" spans="1:1" x14ac:dyDescent="0.4">
      <c r="A149" s="2" t="s">
        <v>729</v>
      </c>
    </row>
    <row r="150" spans="1:1" x14ac:dyDescent="0.4">
      <c r="A150" s="2" t="s">
        <v>730</v>
      </c>
    </row>
    <row r="151" spans="1:1" x14ac:dyDescent="0.4">
      <c r="A151" s="2" t="s">
        <v>731</v>
      </c>
    </row>
    <row r="152" spans="1:1" x14ac:dyDescent="0.4">
      <c r="A152" s="2" t="s">
        <v>732</v>
      </c>
    </row>
    <row r="153" spans="1:1" x14ac:dyDescent="0.4">
      <c r="A153" s="2" t="s">
        <v>733</v>
      </c>
    </row>
    <row r="154" spans="1:1" x14ac:dyDescent="0.4">
      <c r="A154" s="2" t="s">
        <v>734</v>
      </c>
    </row>
    <row r="155" spans="1:1" x14ac:dyDescent="0.4">
      <c r="A155" s="2" t="s">
        <v>735</v>
      </c>
    </row>
    <row r="156" spans="1:1" x14ac:dyDescent="0.4">
      <c r="A156" s="2" t="s">
        <v>736</v>
      </c>
    </row>
    <row r="157" spans="1:1" x14ac:dyDescent="0.4">
      <c r="A157" s="2" t="s">
        <v>737</v>
      </c>
    </row>
    <row r="158" spans="1:1" x14ac:dyDescent="0.4">
      <c r="A158" s="2" t="s">
        <v>738</v>
      </c>
    </row>
    <row r="159" spans="1:1" x14ac:dyDescent="0.4">
      <c r="A159" s="2" t="s">
        <v>739</v>
      </c>
    </row>
    <row r="160" spans="1:1" x14ac:dyDescent="0.4">
      <c r="A160" s="2" t="s">
        <v>740</v>
      </c>
    </row>
    <row r="161" spans="1:1" x14ac:dyDescent="0.4">
      <c r="A161" s="2" t="s">
        <v>741</v>
      </c>
    </row>
    <row r="162" spans="1:1" x14ac:dyDescent="0.4">
      <c r="A162" s="2" t="s">
        <v>742</v>
      </c>
    </row>
    <row r="163" spans="1:1" x14ac:dyDescent="0.4">
      <c r="A163" s="2" t="s">
        <v>743</v>
      </c>
    </row>
    <row r="164" spans="1:1" x14ac:dyDescent="0.4">
      <c r="A164" s="2" t="s">
        <v>744</v>
      </c>
    </row>
    <row r="165" spans="1:1" x14ac:dyDescent="0.4">
      <c r="A165" s="2" t="s">
        <v>745</v>
      </c>
    </row>
    <row r="166" spans="1:1" x14ac:dyDescent="0.4">
      <c r="A166" s="2" t="s">
        <v>746</v>
      </c>
    </row>
    <row r="167" spans="1:1" x14ac:dyDescent="0.4">
      <c r="A167" s="2" t="s">
        <v>747</v>
      </c>
    </row>
    <row r="168" spans="1:1" x14ac:dyDescent="0.4">
      <c r="A168" s="2" t="s">
        <v>748</v>
      </c>
    </row>
    <row r="169" spans="1:1" x14ac:dyDescent="0.4">
      <c r="A169" s="2" t="s">
        <v>749</v>
      </c>
    </row>
    <row r="170" spans="1:1" x14ac:dyDescent="0.4">
      <c r="A170" s="2" t="s">
        <v>750</v>
      </c>
    </row>
    <row r="171" spans="1:1" x14ac:dyDescent="0.4">
      <c r="A171" s="2" t="s">
        <v>751</v>
      </c>
    </row>
    <row r="172" spans="1:1" x14ac:dyDescent="0.4">
      <c r="A172" s="2" t="s">
        <v>752</v>
      </c>
    </row>
    <row r="173" spans="1:1" x14ac:dyDescent="0.4">
      <c r="A173" s="2" t="s">
        <v>753</v>
      </c>
    </row>
    <row r="174" spans="1:1" x14ac:dyDescent="0.4">
      <c r="A174" s="2" t="s">
        <v>754</v>
      </c>
    </row>
    <row r="175" spans="1:1" x14ac:dyDescent="0.4">
      <c r="A175" s="2" t="s">
        <v>755</v>
      </c>
    </row>
    <row r="176" spans="1:1" x14ac:dyDescent="0.4">
      <c r="A176" s="2" t="s">
        <v>756</v>
      </c>
    </row>
    <row r="177" spans="1:1" x14ac:dyDescent="0.4">
      <c r="A177" s="2" t="s">
        <v>757</v>
      </c>
    </row>
    <row r="178" spans="1:1" x14ac:dyDescent="0.4">
      <c r="A178" s="2" t="s">
        <v>758</v>
      </c>
    </row>
    <row r="179" spans="1:1" x14ac:dyDescent="0.4">
      <c r="A179" s="2" t="s">
        <v>759</v>
      </c>
    </row>
    <row r="180" spans="1:1" x14ac:dyDescent="0.4">
      <c r="A180" s="2" t="s">
        <v>760</v>
      </c>
    </row>
    <row r="181" spans="1:1" x14ac:dyDescent="0.4">
      <c r="A181" s="2" t="s">
        <v>761</v>
      </c>
    </row>
    <row r="182" spans="1:1" x14ac:dyDescent="0.4">
      <c r="A182" s="2" t="s">
        <v>762</v>
      </c>
    </row>
    <row r="183" spans="1:1" x14ac:dyDescent="0.4">
      <c r="A183" s="2" t="s">
        <v>763</v>
      </c>
    </row>
    <row r="184" spans="1:1" x14ac:dyDescent="0.4">
      <c r="A184" s="2" t="s">
        <v>764</v>
      </c>
    </row>
    <row r="185" spans="1:1" x14ac:dyDescent="0.4">
      <c r="A185" s="2" t="s">
        <v>765</v>
      </c>
    </row>
    <row r="186" spans="1:1" x14ac:dyDescent="0.4">
      <c r="A186" s="2" t="s">
        <v>766</v>
      </c>
    </row>
    <row r="187" spans="1:1" x14ac:dyDescent="0.4">
      <c r="A187" s="2" t="s">
        <v>767</v>
      </c>
    </row>
    <row r="188" spans="1:1" x14ac:dyDescent="0.4">
      <c r="A188" s="2" t="s">
        <v>768</v>
      </c>
    </row>
    <row r="189" spans="1:1" x14ac:dyDescent="0.4">
      <c r="A189" s="2" t="s">
        <v>769</v>
      </c>
    </row>
    <row r="190" spans="1:1" x14ac:dyDescent="0.4">
      <c r="A190" s="2" t="s">
        <v>770</v>
      </c>
    </row>
    <row r="191" spans="1:1" x14ac:dyDescent="0.4">
      <c r="A191" s="2" t="s">
        <v>771</v>
      </c>
    </row>
    <row r="192" spans="1:1" x14ac:dyDescent="0.4">
      <c r="A192" s="2" t="s">
        <v>772</v>
      </c>
    </row>
    <row r="193" spans="1:1" x14ac:dyDescent="0.4">
      <c r="A193" s="2" t="s">
        <v>773</v>
      </c>
    </row>
    <row r="194" spans="1:1" x14ac:dyDescent="0.4">
      <c r="A194" s="2" t="s">
        <v>774</v>
      </c>
    </row>
    <row r="195" spans="1:1" x14ac:dyDescent="0.4">
      <c r="A195" s="2" t="s">
        <v>775</v>
      </c>
    </row>
    <row r="196" spans="1:1" x14ac:dyDescent="0.4">
      <c r="A196" s="2" t="s">
        <v>776</v>
      </c>
    </row>
    <row r="197" spans="1:1" x14ac:dyDescent="0.4">
      <c r="A197" s="2" t="s">
        <v>777</v>
      </c>
    </row>
    <row r="198" spans="1:1" x14ac:dyDescent="0.4">
      <c r="A198" s="2" t="s">
        <v>778</v>
      </c>
    </row>
    <row r="199" spans="1:1" x14ac:dyDescent="0.4">
      <c r="A199" s="2" t="s">
        <v>779</v>
      </c>
    </row>
    <row r="200" spans="1:1" x14ac:dyDescent="0.4">
      <c r="A200" s="2" t="s">
        <v>780</v>
      </c>
    </row>
    <row r="201" spans="1:1" x14ac:dyDescent="0.4">
      <c r="A201" s="2" t="s">
        <v>781</v>
      </c>
    </row>
    <row r="202" spans="1:1" x14ac:dyDescent="0.4">
      <c r="A202" s="2" t="s">
        <v>782</v>
      </c>
    </row>
    <row r="203" spans="1:1" x14ac:dyDescent="0.4">
      <c r="A203" s="2" t="s">
        <v>783</v>
      </c>
    </row>
    <row r="204" spans="1:1" x14ac:dyDescent="0.4">
      <c r="A204" s="2" t="s">
        <v>784</v>
      </c>
    </row>
    <row r="205" spans="1:1" x14ac:dyDescent="0.4">
      <c r="A205" s="2" t="s">
        <v>785</v>
      </c>
    </row>
    <row r="206" spans="1:1" x14ac:dyDescent="0.4">
      <c r="A206" s="2" t="s">
        <v>786</v>
      </c>
    </row>
    <row r="207" spans="1:1" x14ac:dyDescent="0.4">
      <c r="A207" s="2" t="s">
        <v>787</v>
      </c>
    </row>
    <row r="208" spans="1:1" x14ac:dyDescent="0.4">
      <c r="A208" s="2" t="s">
        <v>788</v>
      </c>
    </row>
    <row r="209" spans="1:1" x14ac:dyDescent="0.4">
      <c r="A209" s="2" t="s">
        <v>789</v>
      </c>
    </row>
  </sheetData>
  <sheetProtection password="CE14" sheet="1" objects="1" scenarios="1"/>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Capa</vt:lpstr>
      <vt:lpstr>Crit 1</vt:lpstr>
      <vt:lpstr>Crit 2</vt:lpstr>
      <vt:lpstr>Crit 3</vt:lpstr>
      <vt:lpstr>Crit 4</vt:lpstr>
      <vt:lpstr>Crit 5</vt:lpstr>
      <vt:lpstr>Crit 6</vt:lpstr>
      <vt:lpstr>Crit 7</vt:lpstr>
      <vt:lpstr>Notas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Schauff</dc:creator>
  <cp:lastModifiedBy>Carlos Schauff</cp:lastModifiedBy>
  <dcterms:created xsi:type="dcterms:W3CDTF">2022-02-16T21:36:36Z</dcterms:created>
  <dcterms:modified xsi:type="dcterms:W3CDTF">2022-03-07T12:51:33Z</dcterms:modified>
</cp:coreProperties>
</file>